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\Desktop\ЕГАИС Кристина Маркетинг от 21.08.2020\"/>
    </mc:Choice>
  </mc:AlternateContent>
  <bookViews>
    <workbookView xWindow="240" yWindow="135" windowWidth="17370" windowHeight="10905" activeTab="1"/>
  </bookViews>
  <sheets>
    <sheet name="цены" sheetId="1" r:id="rId1"/>
    <sheet name="коды" sheetId="2" r:id="rId2"/>
  </sheets>
  <definedNames>
    <definedName name="_xlnm.Print_Area" localSheetId="0">цены!$A$26:$P$75</definedName>
  </definedNames>
  <calcPr calcId="162913"/>
</workbook>
</file>

<file path=xl/calcChain.xml><?xml version="1.0" encoding="utf-8"?>
<calcChain xmlns="http://schemas.openxmlformats.org/spreadsheetml/2006/main">
  <c r="H13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C37" i="1"/>
  <c r="D37" i="1"/>
  <c r="E37" i="1"/>
  <c r="F37" i="1"/>
  <c r="G37" i="1"/>
  <c r="H37" i="1"/>
  <c r="I37" i="1"/>
  <c r="J37" i="1"/>
  <c r="C38" i="1"/>
  <c r="D38" i="1"/>
  <c r="E38" i="1"/>
  <c r="F38" i="1"/>
  <c r="G38" i="1"/>
  <c r="H38" i="1"/>
  <c r="I38" i="1"/>
  <c r="J38" i="1"/>
  <c r="C39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J40" i="1"/>
  <c r="C41" i="1"/>
  <c r="D41" i="1"/>
  <c r="E41" i="1"/>
  <c r="F41" i="1"/>
  <c r="G41" i="1"/>
  <c r="H41" i="1"/>
  <c r="I41" i="1"/>
  <c r="J41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  <c r="C53" i="1"/>
  <c r="D53" i="1"/>
  <c r="E53" i="1"/>
  <c r="F53" i="1"/>
  <c r="G53" i="1"/>
  <c r="H53" i="1"/>
  <c r="I53" i="1"/>
  <c r="J53" i="1"/>
  <c r="C54" i="1"/>
  <c r="D54" i="1"/>
  <c r="E54" i="1"/>
  <c r="F54" i="1"/>
  <c r="G54" i="1"/>
  <c r="H54" i="1"/>
  <c r="I54" i="1"/>
  <c r="J54" i="1"/>
  <c r="C55" i="1"/>
  <c r="D55" i="1"/>
  <c r="E55" i="1"/>
  <c r="F55" i="1"/>
  <c r="G55" i="1"/>
  <c r="H55" i="1"/>
  <c r="I55" i="1"/>
  <c r="J55" i="1"/>
  <c r="C56" i="1"/>
  <c r="D56" i="1"/>
  <c r="E56" i="1"/>
  <c r="F56" i="1"/>
  <c r="G56" i="1"/>
  <c r="H56" i="1"/>
  <c r="I56" i="1"/>
  <c r="J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J59" i="1"/>
  <c r="C60" i="1"/>
  <c r="D60" i="1"/>
  <c r="E60" i="1"/>
  <c r="F60" i="1"/>
  <c r="G60" i="1"/>
  <c r="H60" i="1"/>
  <c r="I60" i="1"/>
  <c r="J60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O31" i="1"/>
  <c r="N31" i="1"/>
  <c r="M31" i="1"/>
  <c r="L31" i="1"/>
  <c r="J31" i="1"/>
  <c r="I31" i="1"/>
  <c r="H31" i="1"/>
  <c r="G31" i="1"/>
  <c r="F31" i="1"/>
  <c r="E31" i="1"/>
  <c r="D31" i="1"/>
  <c r="C31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I4" i="1"/>
  <c r="H4" i="1"/>
  <c r="G4" i="1"/>
  <c r="F4" i="1"/>
  <c r="J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4" i="1"/>
  <c r="M4" i="1"/>
  <c r="N4" i="1"/>
  <c r="O4" i="1"/>
  <c r="E4" i="1"/>
  <c r="D4" i="1"/>
  <c r="C4" i="1"/>
  <c r="C81" i="1"/>
  <c r="B81" i="1"/>
  <c r="N81" i="1"/>
  <c r="M81" i="1"/>
  <c r="L81" i="1"/>
  <c r="K81" i="1"/>
  <c r="I81" i="1"/>
  <c r="H81" i="1"/>
  <c r="G81" i="1"/>
  <c r="F81" i="1"/>
  <c r="E81" i="1"/>
  <c r="D81" i="1"/>
  <c r="N75" i="1"/>
  <c r="M75" i="1"/>
  <c r="L75" i="1"/>
  <c r="K75" i="1"/>
  <c r="I75" i="1"/>
  <c r="H75" i="1"/>
  <c r="G75" i="1"/>
  <c r="F75" i="1"/>
  <c r="E75" i="1"/>
  <c r="D75" i="1"/>
  <c r="C75" i="1"/>
  <c r="B75" i="1"/>
  <c r="N70" i="1"/>
  <c r="M70" i="1"/>
  <c r="L70" i="1"/>
  <c r="K70" i="1"/>
  <c r="I70" i="1"/>
  <c r="H70" i="1"/>
  <c r="G70" i="1"/>
  <c r="F70" i="1"/>
  <c r="E70" i="1"/>
  <c r="D70" i="1"/>
  <c r="C70" i="1"/>
  <c r="B70" i="1"/>
</calcChain>
</file>

<file path=xl/sharedStrings.xml><?xml version="1.0" encoding="utf-8"?>
<sst xmlns="http://schemas.openxmlformats.org/spreadsheetml/2006/main" count="169" uniqueCount="94">
  <si>
    <t>свыше 28 до 29</t>
  </si>
  <si>
    <t>свыше 29 до 30</t>
  </si>
  <si>
    <t>свыше 30 до 31</t>
  </si>
  <si>
    <t>свыше 31 до 32</t>
  </si>
  <si>
    <t>свыше 32 до 33</t>
  </si>
  <si>
    <t>свыше 33 до 34</t>
  </si>
  <si>
    <t>свыше 34 до 35</t>
  </si>
  <si>
    <t>свыше 35 до 36</t>
  </si>
  <si>
    <t>свыше 36 до 37</t>
  </si>
  <si>
    <t>свыше 37 до 38</t>
  </si>
  <si>
    <t>свыше 38 до 39</t>
  </si>
  <si>
    <t>свыше 39 до 40</t>
  </si>
  <si>
    <t>свыше 40 до 41</t>
  </si>
  <si>
    <t>свыше 41 до 42</t>
  </si>
  <si>
    <t>свыше 42 до 43</t>
  </si>
  <si>
    <t>свыше 43 до 44</t>
  </si>
  <si>
    <t>свыше 44 до 45</t>
  </si>
  <si>
    <t>свыше 45 до 46</t>
  </si>
  <si>
    <t>свыше 46 до 47</t>
  </si>
  <si>
    <t>свыше 47 до 48</t>
  </si>
  <si>
    <t>свыше 48 до 49</t>
  </si>
  <si>
    <t>свыше 49 до 50</t>
  </si>
  <si>
    <t>свыше 50 до 51</t>
  </si>
  <si>
    <t>свыше 51 до 52</t>
  </si>
  <si>
    <t>свыше 52 до 53</t>
  </si>
  <si>
    <t>свыше 53 до 54</t>
  </si>
  <si>
    <t>свыше 54 до 55</t>
  </si>
  <si>
    <t>свыше 55 до 56</t>
  </si>
  <si>
    <t>свыше 56 до 57</t>
  </si>
  <si>
    <t>свыше 57 до 58</t>
  </si>
  <si>
    <t>свыше 58 до 59</t>
  </si>
  <si>
    <t>свыше 59 до 60</t>
  </si>
  <si>
    <t>свыше 60 до 61</t>
  </si>
  <si>
    <t>свыше 61</t>
  </si>
  <si>
    <t>0,05 л</t>
  </si>
  <si>
    <t>0,1 л</t>
  </si>
  <si>
    <t>0,2 л</t>
  </si>
  <si>
    <t>0,22 л</t>
  </si>
  <si>
    <t>0,25 л</t>
  </si>
  <si>
    <t>0,33 л</t>
  </si>
  <si>
    <t>0,35 л</t>
  </si>
  <si>
    <t>0,375 л</t>
  </si>
  <si>
    <t>0,5 л</t>
  </si>
  <si>
    <t>0,7 л</t>
  </si>
  <si>
    <t>0,75 л</t>
  </si>
  <si>
    <t>1,0 л</t>
  </si>
  <si>
    <t>3,75 л</t>
  </si>
  <si>
    <t>литры/рубли</t>
  </si>
  <si>
    <t>град.</t>
  </si>
  <si>
    <t xml:space="preserve"> (за исключением коньяка, бренди и другой алкогольной продукции, произведенной из винного, виноградного, </t>
  </si>
  <si>
    <t xml:space="preserve">плодового, коньячного, кальвадосного, вискового дистиллятов) </t>
  </si>
  <si>
    <t>коньячного, кальвадосного, вискового дистиллятов, за исключением коньяка</t>
  </si>
  <si>
    <t>.</t>
  </si>
  <si>
    <t>Игристые вина</t>
  </si>
  <si>
    <t>водка  бывает свыше 37% до 56 %</t>
  </si>
  <si>
    <t>НА ВОДКУ</t>
  </si>
  <si>
    <t>На ликероводочную и другую алкогольную продукцию крепостью свыше 28 процентов</t>
  </si>
  <si>
    <t>Если градус дробный, то округляется до целого</t>
  </si>
  <si>
    <t>№</t>
  </si>
  <si>
    <t>Название кода  вида АП</t>
  </si>
  <si>
    <t>код</t>
  </si>
  <si>
    <t>емк</t>
  </si>
  <si>
    <t>МРЦ</t>
  </si>
  <si>
    <t>Водка</t>
  </si>
  <si>
    <t>Ликероводочные изделия с содержанием этилового спирта свыше 25%</t>
  </si>
  <si>
    <t>Коньяк и арманьяк, реализуемые в бутылках</t>
  </si>
  <si>
    <t>Коньяки, реализуемые в бутылках*</t>
  </si>
  <si>
    <t>Коньяки обработанные, предназначенные для отгрузки с целью розлива на других предприятиях или промпереработки</t>
  </si>
  <si>
    <t>Бренди</t>
  </si>
  <si>
    <t>Коньяк с защищенным географическим указанием</t>
  </si>
  <si>
    <t>Коньяк с защищенным наименованием места происхождения</t>
  </si>
  <si>
    <t>Коньяк коллекционный</t>
  </si>
  <si>
    <t>Ромы</t>
  </si>
  <si>
    <t>Виски</t>
  </si>
  <si>
    <t>Напитки коньячные с содержанием этилового спирта свыше 25%**</t>
  </si>
  <si>
    <t>Напитки коньячные, бренди с содержанием этилового спирта свыше 25%*</t>
  </si>
  <si>
    <t>Напитки винные с содержанием этилового спирта свыше 25%*</t>
  </si>
  <si>
    <t>Кальвадос</t>
  </si>
  <si>
    <t>Другие спиртные напитки с содержанием этилового спирта свыше 25%</t>
  </si>
  <si>
    <t>Вина игристые</t>
  </si>
  <si>
    <t>Вина игристые с защищенным географическим указанием</t>
  </si>
  <si>
    <t>Вина игристые с защищенным наименованием места происхождения</t>
  </si>
  <si>
    <t>Вина игристые коллекционные</t>
  </si>
  <si>
    <t>Вина шампанские</t>
  </si>
  <si>
    <t>Вина шампанские с защищенным географическим указанием</t>
  </si>
  <si>
    <t>Вина шампанские с защищенным наименованием места происхождения</t>
  </si>
  <si>
    <t>Вина шампанские коллекционные</t>
  </si>
  <si>
    <t>0,4 л</t>
  </si>
  <si>
    <t>на данное время этот вопрос уточняется</t>
  </si>
  <si>
    <r>
      <t xml:space="preserve">Прим: В данной таблице Коды АП </t>
    </r>
    <r>
      <rPr>
        <b/>
        <sz val="9"/>
        <rFont val="Arial"/>
        <family val="2"/>
        <charset val="204"/>
      </rPr>
      <t>280 и 236</t>
    </r>
    <r>
      <rPr>
        <sz val="9"/>
        <rFont val="Arial"/>
        <family val="2"/>
        <charset val="204"/>
      </rPr>
      <t xml:space="preserve"> отнесены к алкогольной продукции, произведенной из винного, виноградного, плодового, коньячного, кальвадосного, вискового дистиллятов</t>
    </r>
  </si>
  <si>
    <t>Прим.: Согласно приказа  (от 11.12. 2019 г. N 225н, п.2)  мин.цена на водку в таре свыше 0.375 л до 0.5 л приравнивается к цене водки в таре 0.5 л</t>
  </si>
  <si>
    <t>Минимальная цена на игристые вина регламентируется приказом от 27 апреля 2016 г. N 55н</t>
  </si>
  <si>
    <t>Коньяки</t>
  </si>
  <si>
    <t xml:space="preserve">На бренди и другую алкогольную продукцию, произведенную из винного, виноградного, плодового,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</si>
</sst>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\ _₽"/>
  </numFmts>
  <fonts count="30" x14ac:knownFonts="1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color indexed="18"/>
      <name val="Times New Roman"/>
      <family val="1"/>
      <charset val="204"/>
    </font>
    <font>
      <b/>
      <sz val="16"/>
      <color indexed="10"/>
      <name val="Arial Cyr"/>
      <charset val="204"/>
    </font>
    <font>
      <b/>
      <sz val="14"/>
      <color indexed="10"/>
      <name val="Tahoma"/>
      <family val="2"/>
      <charset val="204"/>
    </font>
    <font>
      <b/>
      <sz val="14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color indexed="12"/>
      <name val="Times New Roman"/>
      <family val="1"/>
      <charset val="204"/>
    </font>
    <font>
      <b/>
      <sz val="14"/>
      <color indexed="12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22"/>
      <color indexed="12"/>
      <name val="Arial Cyr"/>
      <charset val="204"/>
    </font>
    <font>
      <sz val="10"/>
      <color indexed="21"/>
      <name val="Arial Cyr"/>
      <charset val="204"/>
    </font>
    <font>
      <sz val="12"/>
      <name val="Arial Cyr"/>
      <charset val="204"/>
    </font>
    <font>
      <b/>
      <sz val="12"/>
      <color indexed="16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color indexed="10"/>
      <name val="Arial Cyr"/>
      <charset val="204"/>
    </font>
    <font>
      <sz val="11"/>
      <color indexed="12"/>
      <name val="Arial Cyr"/>
      <charset val="204"/>
    </font>
    <font>
      <sz val="11"/>
      <color indexed="18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/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4" fillId="2" borderId="7" xfId="0" applyFont="1" applyFill="1" applyBorder="1"/>
    <xf numFmtId="49" fontId="0" fillId="2" borderId="7" xfId="0" applyNumberFormat="1" applyFill="1" applyBorder="1"/>
    <xf numFmtId="0" fontId="0" fillId="2" borderId="8" xfId="0" applyFill="1" applyBorder="1"/>
    <xf numFmtId="0" fontId="0" fillId="0" borderId="9" xfId="0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177" fontId="2" fillId="0" borderId="2" xfId="0" applyNumberFormat="1" applyFont="1" applyBorder="1" applyAlignment="1">
      <alignment horizontal="center" wrapText="1"/>
    </xf>
    <xf numFmtId="177" fontId="11" fillId="0" borderId="2" xfId="0" applyNumberFormat="1" applyFont="1" applyBorder="1" applyAlignment="1">
      <alignment horizontal="center" wrapText="1"/>
    </xf>
    <xf numFmtId="177" fontId="13" fillId="0" borderId="2" xfId="0" applyNumberFormat="1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0" fillId="3" borderId="0" xfId="0" applyFill="1"/>
    <xf numFmtId="49" fontId="0" fillId="3" borderId="0" xfId="0" applyNumberFormat="1" applyFill="1"/>
    <xf numFmtId="0" fontId="16" fillId="0" borderId="0" xfId="0" applyFont="1"/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/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24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77" fontId="26" fillId="0" borderId="2" xfId="0" applyNumberFormat="1" applyFont="1" applyBorder="1" applyAlignment="1">
      <alignment horizontal="center" wrapText="1"/>
    </xf>
    <xf numFmtId="0" fontId="20" fillId="0" borderId="12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center" wrapText="1"/>
    </xf>
    <xf numFmtId="177" fontId="11" fillId="0" borderId="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vertical="top"/>
    </xf>
    <xf numFmtId="0" fontId="29" fillId="0" borderId="1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67" zoomScaleNormal="100" workbookViewId="0">
      <selection activeCell="I88" sqref="I88"/>
    </sheetView>
  </sheetViews>
  <sheetFormatPr defaultRowHeight="12.75" x14ac:dyDescent="0.2"/>
  <cols>
    <col min="1" max="1" width="4.42578125" customWidth="1"/>
    <col min="2" max="2" width="19.140625" customWidth="1"/>
    <col min="3" max="9" width="9" bestFit="1" customWidth="1"/>
    <col min="10" max="10" width="9.42578125" bestFit="1" customWidth="1"/>
    <col min="11" max="11" width="8.28515625" customWidth="1"/>
    <col min="12" max="13" width="9" bestFit="1" customWidth="1"/>
    <col min="14" max="14" width="9.140625" style="5" customWidth="1"/>
    <col min="15" max="15" width="9.140625" bestFit="1" customWidth="1"/>
    <col min="16" max="16" width="7" customWidth="1"/>
  </cols>
  <sheetData>
    <row r="1" spans="1:15" ht="28.5" thickBot="1" x14ac:dyDescent="0.45">
      <c r="B1" s="22" t="s">
        <v>54</v>
      </c>
      <c r="F1" s="5"/>
      <c r="H1" s="32" t="s">
        <v>55</v>
      </c>
      <c r="L1" s="35" t="s">
        <v>57</v>
      </c>
    </row>
    <row r="2" spans="1:15" ht="13.5" thickBot="1" x14ac:dyDescent="0.25">
      <c r="C2" s="12"/>
      <c r="D2" s="13"/>
      <c r="E2" s="13"/>
      <c r="F2" s="14" t="s">
        <v>47</v>
      </c>
      <c r="G2" s="13"/>
      <c r="H2" s="13"/>
      <c r="I2" s="13"/>
      <c r="J2" s="13"/>
      <c r="K2" s="13"/>
      <c r="L2" s="13"/>
      <c r="M2" s="13"/>
      <c r="N2" s="15"/>
      <c r="O2" s="16"/>
    </row>
    <row r="3" spans="1:15" ht="13.5" thickBot="1" x14ac:dyDescent="0.25">
      <c r="A3" s="1"/>
      <c r="B3" s="17" t="s">
        <v>48</v>
      </c>
      <c r="C3" s="7" t="s">
        <v>34</v>
      </c>
      <c r="D3" s="8" t="s">
        <v>35</v>
      </c>
      <c r="E3" s="8" t="s">
        <v>36</v>
      </c>
      <c r="F3" s="8" t="s">
        <v>38</v>
      </c>
      <c r="G3" s="8" t="s">
        <v>39</v>
      </c>
      <c r="H3" s="8" t="s">
        <v>40</v>
      </c>
      <c r="I3" s="8" t="s">
        <v>41</v>
      </c>
      <c r="J3" s="8" t="s">
        <v>87</v>
      </c>
      <c r="K3" s="49" t="s">
        <v>42</v>
      </c>
      <c r="L3" s="9" t="s">
        <v>43</v>
      </c>
      <c r="M3" s="9" t="s">
        <v>44</v>
      </c>
      <c r="N3" s="11" t="s">
        <v>45</v>
      </c>
      <c r="O3" s="11" t="s">
        <v>46</v>
      </c>
    </row>
    <row r="4" spans="1:15" ht="14.1" customHeight="1" thickBot="1" x14ac:dyDescent="0.3">
      <c r="A4" s="2">
        <v>10</v>
      </c>
      <c r="B4" s="3" t="s">
        <v>9</v>
      </c>
      <c r="C4" s="27">
        <f>K4/0.5*0.05</f>
        <v>24.3</v>
      </c>
      <c r="D4" s="27">
        <f>K4/0.5*0.1</f>
        <v>48.6</v>
      </c>
      <c r="E4" s="24">
        <f>K4/0.5*0.2</f>
        <v>97.2</v>
      </c>
      <c r="F4" s="24">
        <f>K4/0.5*0.25</f>
        <v>121.5</v>
      </c>
      <c r="G4" s="24">
        <f>K4/0.5*0.33</f>
        <v>160.38</v>
      </c>
      <c r="H4" s="24">
        <f>K4/0.5*0.35</f>
        <v>170.1</v>
      </c>
      <c r="I4" s="24">
        <f>K4/0.5*0.375</f>
        <v>182.25</v>
      </c>
      <c r="J4" s="53">
        <f>K4</f>
        <v>243</v>
      </c>
      <c r="K4" s="60">
        <v>243</v>
      </c>
      <c r="L4" s="24">
        <f t="shared" ref="L4:L22" si="0">K4/0.5*0.7</f>
        <v>340.2</v>
      </c>
      <c r="M4" s="24">
        <f>K4/0.5*0.75</f>
        <v>364.5</v>
      </c>
      <c r="N4" s="24">
        <f>K4/0.5*1</f>
        <v>486</v>
      </c>
      <c r="O4" s="24">
        <f>K4/0.5*3.75</f>
        <v>1822.5</v>
      </c>
    </row>
    <row r="5" spans="1:15" ht="15" customHeight="1" thickBot="1" x14ac:dyDescent="0.3">
      <c r="A5" s="2">
        <v>11</v>
      </c>
      <c r="B5" s="3" t="s">
        <v>10</v>
      </c>
      <c r="C5" s="27">
        <f t="shared" ref="C5:C22" si="1">K5/0.5*0.05</f>
        <v>24.3</v>
      </c>
      <c r="D5" s="27">
        <f t="shared" ref="D5:D22" si="2">K5/0.5*0.1</f>
        <v>48.6</v>
      </c>
      <c r="E5" s="24">
        <f t="shared" ref="E5:E22" si="3">K5/0.5*0.2</f>
        <v>97.2</v>
      </c>
      <c r="F5" s="24">
        <f t="shared" ref="F5:F22" si="4">K5/0.5*0.25</f>
        <v>121.5</v>
      </c>
      <c r="G5" s="24">
        <f t="shared" ref="G5:G22" si="5">K5/0.5*0.33</f>
        <v>160.38</v>
      </c>
      <c r="H5" s="24">
        <f t="shared" ref="H5:H22" si="6">K5/0.5*0.35</f>
        <v>170.1</v>
      </c>
      <c r="I5" s="24">
        <f t="shared" ref="I5:I22" si="7">K5/0.5*0.375</f>
        <v>182.25</v>
      </c>
      <c r="J5" s="53">
        <f t="shared" ref="J5:J22" si="8">K5</f>
        <v>243</v>
      </c>
      <c r="K5" s="60">
        <v>243</v>
      </c>
      <c r="L5" s="24">
        <f t="shared" si="0"/>
        <v>340.2</v>
      </c>
      <c r="M5" s="24">
        <f t="shared" ref="M5:M22" si="9">K5/0.5*0.75</f>
        <v>364.5</v>
      </c>
      <c r="N5" s="24">
        <f t="shared" ref="N5:N22" si="10">K5/0.5*1</f>
        <v>486</v>
      </c>
      <c r="O5" s="24">
        <f t="shared" ref="O5:O22" si="11">K5/0.5*3.75</f>
        <v>1822.5</v>
      </c>
    </row>
    <row r="6" spans="1:15" ht="14.25" customHeight="1" thickBot="1" x14ac:dyDescent="0.3">
      <c r="A6" s="2">
        <v>12</v>
      </c>
      <c r="B6" s="19" t="s">
        <v>11</v>
      </c>
      <c r="C6" s="27">
        <f t="shared" si="1"/>
        <v>24.3</v>
      </c>
      <c r="D6" s="27">
        <f t="shared" si="2"/>
        <v>48.6</v>
      </c>
      <c r="E6" s="24">
        <f t="shared" si="3"/>
        <v>97.2</v>
      </c>
      <c r="F6" s="24">
        <f t="shared" si="4"/>
        <v>121.5</v>
      </c>
      <c r="G6" s="24">
        <f t="shared" si="5"/>
        <v>160.38</v>
      </c>
      <c r="H6" s="24">
        <f t="shared" si="6"/>
        <v>170.1</v>
      </c>
      <c r="I6" s="24">
        <f t="shared" si="7"/>
        <v>182.25</v>
      </c>
      <c r="J6" s="53">
        <f t="shared" si="8"/>
        <v>243</v>
      </c>
      <c r="K6" s="60">
        <v>243</v>
      </c>
      <c r="L6" s="24">
        <f t="shared" si="0"/>
        <v>340.2</v>
      </c>
      <c r="M6" s="24">
        <f t="shared" si="9"/>
        <v>364.5</v>
      </c>
      <c r="N6" s="24">
        <f t="shared" si="10"/>
        <v>486</v>
      </c>
      <c r="O6" s="24">
        <f t="shared" si="11"/>
        <v>1822.5</v>
      </c>
    </row>
    <row r="7" spans="1:15" ht="14.1" customHeight="1" thickBot="1" x14ac:dyDescent="0.3">
      <c r="A7" s="2">
        <v>13</v>
      </c>
      <c r="B7" s="3" t="s">
        <v>12</v>
      </c>
      <c r="C7" s="27">
        <f t="shared" si="1"/>
        <v>24.8</v>
      </c>
      <c r="D7" s="27">
        <f t="shared" si="2"/>
        <v>49.6</v>
      </c>
      <c r="E7" s="24">
        <f t="shared" si="3"/>
        <v>99.2</v>
      </c>
      <c r="F7" s="24">
        <f t="shared" si="4"/>
        <v>124</v>
      </c>
      <c r="G7" s="24">
        <f t="shared" si="5"/>
        <v>163.68</v>
      </c>
      <c r="H7" s="24">
        <f t="shared" si="6"/>
        <v>173.6</v>
      </c>
      <c r="I7" s="24">
        <f t="shared" si="7"/>
        <v>186</v>
      </c>
      <c r="J7" s="53">
        <f t="shared" si="8"/>
        <v>248</v>
      </c>
      <c r="K7" s="59">
        <v>248</v>
      </c>
      <c r="L7" s="24">
        <f t="shared" si="0"/>
        <v>347.2</v>
      </c>
      <c r="M7" s="24">
        <f t="shared" si="9"/>
        <v>372</v>
      </c>
      <c r="N7" s="24">
        <f t="shared" si="10"/>
        <v>496</v>
      </c>
      <c r="O7" s="24">
        <f t="shared" si="11"/>
        <v>1860</v>
      </c>
    </row>
    <row r="8" spans="1:15" ht="14.1" customHeight="1" thickBot="1" x14ac:dyDescent="0.3">
      <c r="A8" s="2">
        <v>14</v>
      </c>
      <c r="B8" s="3" t="s">
        <v>13</v>
      </c>
      <c r="C8" s="27">
        <f t="shared" si="1"/>
        <v>25.3</v>
      </c>
      <c r="D8" s="27">
        <f t="shared" si="2"/>
        <v>50.6</v>
      </c>
      <c r="E8" s="24">
        <f t="shared" si="3"/>
        <v>101.2</v>
      </c>
      <c r="F8" s="24">
        <f t="shared" si="4"/>
        <v>126.5</v>
      </c>
      <c r="G8" s="24">
        <f t="shared" si="5"/>
        <v>166.98000000000002</v>
      </c>
      <c r="H8" s="24">
        <f t="shared" si="6"/>
        <v>177.1</v>
      </c>
      <c r="I8" s="24">
        <f t="shared" si="7"/>
        <v>189.75</v>
      </c>
      <c r="J8" s="53">
        <f t="shared" si="8"/>
        <v>253</v>
      </c>
      <c r="K8" s="59">
        <v>253</v>
      </c>
      <c r="L8" s="24">
        <f t="shared" si="0"/>
        <v>354.2</v>
      </c>
      <c r="M8" s="24">
        <f t="shared" si="9"/>
        <v>379.5</v>
      </c>
      <c r="N8" s="24">
        <f t="shared" si="10"/>
        <v>506</v>
      </c>
      <c r="O8" s="24">
        <f t="shared" si="11"/>
        <v>1897.5</v>
      </c>
    </row>
    <row r="9" spans="1:15" ht="14.1" customHeight="1" thickBot="1" x14ac:dyDescent="0.3">
      <c r="A9" s="2">
        <v>15</v>
      </c>
      <c r="B9" s="3" t="s">
        <v>14</v>
      </c>
      <c r="C9" s="27">
        <f t="shared" si="1"/>
        <v>25.6</v>
      </c>
      <c r="D9" s="27">
        <f t="shared" si="2"/>
        <v>51.2</v>
      </c>
      <c r="E9" s="24">
        <f t="shared" si="3"/>
        <v>102.4</v>
      </c>
      <c r="F9" s="24">
        <f t="shared" si="4"/>
        <v>128</v>
      </c>
      <c r="G9" s="24">
        <f t="shared" si="5"/>
        <v>168.96</v>
      </c>
      <c r="H9" s="24">
        <f t="shared" si="6"/>
        <v>179.2</v>
      </c>
      <c r="I9" s="24">
        <f t="shared" si="7"/>
        <v>192</v>
      </c>
      <c r="J9" s="53">
        <f t="shared" si="8"/>
        <v>256</v>
      </c>
      <c r="K9" s="59">
        <v>256</v>
      </c>
      <c r="L9" s="24">
        <f t="shared" si="0"/>
        <v>358.4</v>
      </c>
      <c r="M9" s="24">
        <f t="shared" si="9"/>
        <v>384</v>
      </c>
      <c r="N9" s="24">
        <f t="shared" si="10"/>
        <v>512</v>
      </c>
      <c r="O9" s="24">
        <f t="shared" si="11"/>
        <v>1920</v>
      </c>
    </row>
    <row r="10" spans="1:15" ht="14.1" customHeight="1" thickBot="1" x14ac:dyDescent="0.3">
      <c r="A10" s="2">
        <v>16</v>
      </c>
      <c r="B10" s="3" t="s">
        <v>15</v>
      </c>
      <c r="C10" s="27">
        <f t="shared" si="1"/>
        <v>26.1</v>
      </c>
      <c r="D10" s="27">
        <f t="shared" si="2"/>
        <v>52.2</v>
      </c>
      <c r="E10" s="24">
        <f t="shared" si="3"/>
        <v>104.4</v>
      </c>
      <c r="F10" s="24">
        <f t="shared" si="4"/>
        <v>130.5</v>
      </c>
      <c r="G10" s="24">
        <f t="shared" si="5"/>
        <v>172.26000000000002</v>
      </c>
      <c r="H10" s="24">
        <f t="shared" si="6"/>
        <v>182.7</v>
      </c>
      <c r="I10" s="24">
        <f t="shared" si="7"/>
        <v>195.75</v>
      </c>
      <c r="J10" s="53">
        <f t="shared" si="8"/>
        <v>261</v>
      </c>
      <c r="K10" s="59">
        <v>261</v>
      </c>
      <c r="L10" s="24">
        <f t="shared" si="0"/>
        <v>365.4</v>
      </c>
      <c r="M10" s="24">
        <f t="shared" si="9"/>
        <v>391.5</v>
      </c>
      <c r="N10" s="24">
        <f t="shared" si="10"/>
        <v>522</v>
      </c>
      <c r="O10" s="24">
        <f t="shared" si="11"/>
        <v>1957.5</v>
      </c>
    </row>
    <row r="11" spans="1:15" ht="14.1" customHeight="1" thickBot="1" x14ac:dyDescent="0.3">
      <c r="A11" s="2">
        <v>17</v>
      </c>
      <c r="B11" s="3" t="s">
        <v>16</v>
      </c>
      <c r="C11" s="27">
        <f t="shared" si="1"/>
        <v>26.700000000000003</v>
      </c>
      <c r="D11" s="27">
        <f t="shared" si="2"/>
        <v>53.400000000000006</v>
      </c>
      <c r="E11" s="24">
        <f t="shared" si="3"/>
        <v>106.80000000000001</v>
      </c>
      <c r="F11" s="24">
        <f t="shared" si="4"/>
        <v>133.5</v>
      </c>
      <c r="G11" s="24">
        <f t="shared" si="5"/>
        <v>176.22</v>
      </c>
      <c r="H11" s="24">
        <f t="shared" si="6"/>
        <v>186.89999999999998</v>
      </c>
      <c r="I11" s="24">
        <f t="shared" si="7"/>
        <v>200.25</v>
      </c>
      <c r="J11" s="53">
        <f t="shared" si="8"/>
        <v>267</v>
      </c>
      <c r="K11" s="59">
        <v>267</v>
      </c>
      <c r="L11" s="24">
        <f t="shared" si="0"/>
        <v>373.79999999999995</v>
      </c>
      <c r="M11" s="24">
        <f t="shared" si="9"/>
        <v>400.5</v>
      </c>
      <c r="N11" s="24">
        <f t="shared" si="10"/>
        <v>534</v>
      </c>
      <c r="O11" s="24">
        <f t="shared" si="11"/>
        <v>2002.5</v>
      </c>
    </row>
    <row r="12" spans="1:15" ht="14.1" customHeight="1" thickBot="1" x14ac:dyDescent="0.3">
      <c r="A12" s="2">
        <v>18</v>
      </c>
      <c r="B12" s="3" t="s">
        <v>17</v>
      </c>
      <c r="C12" s="27">
        <f t="shared" si="1"/>
        <v>27.200000000000003</v>
      </c>
      <c r="D12" s="27">
        <f t="shared" si="2"/>
        <v>54.400000000000006</v>
      </c>
      <c r="E12" s="24">
        <f t="shared" si="3"/>
        <v>108.80000000000001</v>
      </c>
      <c r="F12" s="24">
        <f t="shared" si="4"/>
        <v>136</v>
      </c>
      <c r="G12" s="24">
        <f t="shared" si="5"/>
        <v>179.52</v>
      </c>
      <c r="H12" s="24">
        <f t="shared" si="6"/>
        <v>190.39999999999998</v>
      </c>
      <c r="I12" s="24">
        <f t="shared" si="7"/>
        <v>204</v>
      </c>
      <c r="J12" s="53">
        <f t="shared" si="8"/>
        <v>272</v>
      </c>
      <c r="K12" s="59">
        <v>272</v>
      </c>
      <c r="L12" s="24">
        <f t="shared" si="0"/>
        <v>380.79999999999995</v>
      </c>
      <c r="M12" s="24">
        <f t="shared" si="9"/>
        <v>408</v>
      </c>
      <c r="N12" s="24">
        <f t="shared" si="10"/>
        <v>544</v>
      </c>
      <c r="O12" s="24">
        <f t="shared" si="11"/>
        <v>2040</v>
      </c>
    </row>
    <row r="13" spans="1:15" ht="14.1" customHeight="1" thickBot="1" x14ac:dyDescent="0.3">
      <c r="A13" s="2">
        <v>19</v>
      </c>
      <c r="B13" s="3" t="s">
        <v>18</v>
      </c>
      <c r="C13" s="27">
        <f t="shared" si="1"/>
        <v>27.6</v>
      </c>
      <c r="D13" s="27">
        <f t="shared" si="2"/>
        <v>55.2</v>
      </c>
      <c r="E13" s="24">
        <f t="shared" si="3"/>
        <v>110.4</v>
      </c>
      <c r="F13" s="24">
        <f t="shared" si="4"/>
        <v>138</v>
      </c>
      <c r="G13" s="24">
        <f t="shared" si="5"/>
        <v>182.16</v>
      </c>
      <c r="H13" s="24">
        <f t="shared" si="6"/>
        <v>193.2</v>
      </c>
      <c r="I13" s="24">
        <f t="shared" si="7"/>
        <v>207</v>
      </c>
      <c r="J13" s="53">
        <f t="shared" si="8"/>
        <v>276</v>
      </c>
      <c r="K13" s="59">
        <v>276</v>
      </c>
      <c r="L13" s="24">
        <f t="shared" si="0"/>
        <v>386.4</v>
      </c>
      <c r="M13" s="24">
        <f t="shared" si="9"/>
        <v>414</v>
      </c>
      <c r="N13" s="24">
        <f t="shared" si="10"/>
        <v>552</v>
      </c>
      <c r="O13" s="24">
        <f t="shared" si="11"/>
        <v>2070</v>
      </c>
    </row>
    <row r="14" spans="1:15" ht="14.1" customHeight="1" thickBot="1" x14ac:dyDescent="0.3">
      <c r="A14" s="2">
        <v>20</v>
      </c>
      <c r="B14" s="3" t="s">
        <v>19</v>
      </c>
      <c r="C14" s="27">
        <f t="shared" si="1"/>
        <v>28.1</v>
      </c>
      <c r="D14" s="27">
        <f t="shared" si="2"/>
        <v>56.2</v>
      </c>
      <c r="E14" s="24">
        <f t="shared" si="3"/>
        <v>112.4</v>
      </c>
      <c r="F14" s="24">
        <f t="shared" si="4"/>
        <v>140.5</v>
      </c>
      <c r="G14" s="24">
        <f t="shared" si="5"/>
        <v>185.46</v>
      </c>
      <c r="H14" s="24">
        <f t="shared" si="6"/>
        <v>196.7</v>
      </c>
      <c r="I14" s="24">
        <f t="shared" si="7"/>
        <v>210.75</v>
      </c>
      <c r="J14" s="53">
        <f t="shared" si="8"/>
        <v>281</v>
      </c>
      <c r="K14" s="59">
        <v>281</v>
      </c>
      <c r="L14" s="24">
        <f t="shared" si="0"/>
        <v>393.4</v>
      </c>
      <c r="M14" s="24">
        <f t="shared" si="9"/>
        <v>421.5</v>
      </c>
      <c r="N14" s="24">
        <f t="shared" si="10"/>
        <v>562</v>
      </c>
      <c r="O14" s="24">
        <f t="shared" si="11"/>
        <v>2107.5</v>
      </c>
    </row>
    <row r="15" spans="1:15" ht="14.1" customHeight="1" thickBot="1" x14ac:dyDescent="0.3">
      <c r="A15" s="2">
        <v>21</v>
      </c>
      <c r="B15" s="3" t="s">
        <v>20</v>
      </c>
      <c r="C15" s="27">
        <f t="shared" si="1"/>
        <v>28.400000000000002</v>
      </c>
      <c r="D15" s="27">
        <f t="shared" si="2"/>
        <v>56.800000000000004</v>
      </c>
      <c r="E15" s="24">
        <f t="shared" si="3"/>
        <v>113.60000000000001</v>
      </c>
      <c r="F15" s="24">
        <f t="shared" si="4"/>
        <v>142</v>
      </c>
      <c r="G15" s="24">
        <f t="shared" si="5"/>
        <v>187.44</v>
      </c>
      <c r="H15" s="24">
        <f t="shared" si="6"/>
        <v>198.79999999999998</v>
      </c>
      <c r="I15" s="24">
        <f t="shared" si="7"/>
        <v>213</v>
      </c>
      <c r="J15" s="53">
        <f t="shared" si="8"/>
        <v>284</v>
      </c>
      <c r="K15" s="59">
        <v>284</v>
      </c>
      <c r="L15" s="24">
        <f t="shared" si="0"/>
        <v>397.59999999999997</v>
      </c>
      <c r="M15" s="24">
        <f t="shared" si="9"/>
        <v>426</v>
      </c>
      <c r="N15" s="24">
        <f t="shared" si="10"/>
        <v>568</v>
      </c>
      <c r="O15" s="24">
        <f t="shared" si="11"/>
        <v>2130</v>
      </c>
    </row>
    <row r="16" spans="1:15" ht="14.1" customHeight="1" thickBot="1" x14ac:dyDescent="0.3">
      <c r="A16" s="2">
        <v>22</v>
      </c>
      <c r="B16" s="3" t="s">
        <v>21</v>
      </c>
      <c r="C16" s="27">
        <f t="shared" si="1"/>
        <v>28.900000000000002</v>
      </c>
      <c r="D16" s="27">
        <f t="shared" si="2"/>
        <v>57.800000000000004</v>
      </c>
      <c r="E16" s="24">
        <f t="shared" si="3"/>
        <v>115.60000000000001</v>
      </c>
      <c r="F16" s="24">
        <f t="shared" si="4"/>
        <v>144.5</v>
      </c>
      <c r="G16" s="24">
        <f t="shared" si="5"/>
        <v>190.74</v>
      </c>
      <c r="H16" s="24">
        <f t="shared" si="6"/>
        <v>202.29999999999998</v>
      </c>
      <c r="I16" s="24">
        <f t="shared" si="7"/>
        <v>216.75</v>
      </c>
      <c r="J16" s="53">
        <f t="shared" si="8"/>
        <v>289</v>
      </c>
      <c r="K16" s="59">
        <v>289</v>
      </c>
      <c r="L16" s="24">
        <f t="shared" si="0"/>
        <v>404.59999999999997</v>
      </c>
      <c r="M16" s="24">
        <f t="shared" si="9"/>
        <v>433.5</v>
      </c>
      <c r="N16" s="24">
        <f t="shared" si="10"/>
        <v>578</v>
      </c>
      <c r="O16" s="24">
        <f t="shared" si="11"/>
        <v>2167.5</v>
      </c>
    </row>
    <row r="17" spans="1:15" ht="14.1" customHeight="1" thickBot="1" x14ac:dyDescent="0.3">
      <c r="A17" s="2">
        <v>23</v>
      </c>
      <c r="B17" s="3" t="s">
        <v>22</v>
      </c>
      <c r="C17" s="27">
        <f t="shared" si="1"/>
        <v>29.5</v>
      </c>
      <c r="D17" s="27">
        <f t="shared" si="2"/>
        <v>59</v>
      </c>
      <c r="E17" s="24">
        <f t="shared" si="3"/>
        <v>118</v>
      </c>
      <c r="F17" s="24">
        <f t="shared" si="4"/>
        <v>147.5</v>
      </c>
      <c r="G17" s="24">
        <f t="shared" si="5"/>
        <v>194.70000000000002</v>
      </c>
      <c r="H17" s="24">
        <f t="shared" si="6"/>
        <v>206.5</v>
      </c>
      <c r="I17" s="24">
        <f t="shared" si="7"/>
        <v>221.25</v>
      </c>
      <c r="J17" s="53">
        <f t="shared" si="8"/>
        <v>295</v>
      </c>
      <c r="K17" s="59">
        <v>295</v>
      </c>
      <c r="L17" s="24">
        <f t="shared" si="0"/>
        <v>413</v>
      </c>
      <c r="M17" s="24">
        <f t="shared" si="9"/>
        <v>442.5</v>
      </c>
      <c r="N17" s="24">
        <f t="shared" si="10"/>
        <v>590</v>
      </c>
      <c r="O17" s="24">
        <f t="shared" si="11"/>
        <v>2212.5</v>
      </c>
    </row>
    <row r="18" spans="1:15" ht="14.1" customHeight="1" thickBot="1" x14ac:dyDescent="0.3">
      <c r="A18" s="2">
        <v>24</v>
      </c>
      <c r="B18" s="3" t="s">
        <v>23</v>
      </c>
      <c r="C18" s="27">
        <f t="shared" si="1"/>
        <v>30</v>
      </c>
      <c r="D18" s="27">
        <f t="shared" si="2"/>
        <v>60</v>
      </c>
      <c r="E18" s="24">
        <f t="shared" si="3"/>
        <v>120</v>
      </c>
      <c r="F18" s="24">
        <f t="shared" si="4"/>
        <v>150</v>
      </c>
      <c r="G18" s="24">
        <f t="shared" si="5"/>
        <v>198</v>
      </c>
      <c r="H18" s="24">
        <f t="shared" si="6"/>
        <v>210</v>
      </c>
      <c r="I18" s="24">
        <f t="shared" si="7"/>
        <v>225</v>
      </c>
      <c r="J18" s="53">
        <f t="shared" si="8"/>
        <v>300</v>
      </c>
      <c r="K18" s="59">
        <v>300</v>
      </c>
      <c r="L18" s="24">
        <f t="shared" si="0"/>
        <v>420</v>
      </c>
      <c r="M18" s="24">
        <f t="shared" si="9"/>
        <v>450</v>
      </c>
      <c r="N18" s="24">
        <f t="shared" si="10"/>
        <v>600</v>
      </c>
      <c r="O18" s="24">
        <f t="shared" si="11"/>
        <v>2250</v>
      </c>
    </row>
    <row r="19" spans="1:15" ht="14.1" customHeight="1" thickBot="1" x14ac:dyDescent="0.3">
      <c r="A19" s="2">
        <v>25</v>
      </c>
      <c r="B19" s="3" t="s">
        <v>24</v>
      </c>
      <c r="C19" s="27">
        <f t="shared" si="1"/>
        <v>30.400000000000002</v>
      </c>
      <c r="D19" s="27">
        <f t="shared" si="2"/>
        <v>60.800000000000004</v>
      </c>
      <c r="E19" s="24">
        <f t="shared" si="3"/>
        <v>121.60000000000001</v>
      </c>
      <c r="F19" s="24">
        <f t="shared" si="4"/>
        <v>152</v>
      </c>
      <c r="G19" s="24">
        <f t="shared" si="5"/>
        <v>200.64000000000001</v>
      </c>
      <c r="H19" s="24">
        <f t="shared" si="6"/>
        <v>212.79999999999998</v>
      </c>
      <c r="I19" s="24">
        <f t="shared" si="7"/>
        <v>228</v>
      </c>
      <c r="J19" s="53">
        <f t="shared" si="8"/>
        <v>304</v>
      </c>
      <c r="K19" s="59">
        <v>304</v>
      </c>
      <c r="L19" s="24">
        <f t="shared" si="0"/>
        <v>425.59999999999997</v>
      </c>
      <c r="M19" s="24">
        <f t="shared" si="9"/>
        <v>456</v>
      </c>
      <c r="N19" s="24">
        <f t="shared" si="10"/>
        <v>608</v>
      </c>
      <c r="O19" s="24">
        <f t="shared" si="11"/>
        <v>2280</v>
      </c>
    </row>
    <row r="20" spans="1:15" ht="14.1" customHeight="1" thickBot="1" x14ac:dyDescent="0.3">
      <c r="A20" s="2">
        <v>26</v>
      </c>
      <c r="B20" s="3" t="s">
        <v>25</v>
      </c>
      <c r="C20" s="27">
        <f t="shared" si="1"/>
        <v>30.8</v>
      </c>
      <c r="D20" s="27">
        <f t="shared" si="2"/>
        <v>61.6</v>
      </c>
      <c r="E20" s="24">
        <f t="shared" si="3"/>
        <v>123.2</v>
      </c>
      <c r="F20" s="24">
        <f t="shared" si="4"/>
        <v>154</v>
      </c>
      <c r="G20" s="24">
        <f t="shared" si="5"/>
        <v>203.28</v>
      </c>
      <c r="H20" s="24">
        <f t="shared" si="6"/>
        <v>215.6</v>
      </c>
      <c r="I20" s="24">
        <f t="shared" si="7"/>
        <v>231</v>
      </c>
      <c r="J20" s="53">
        <f t="shared" si="8"/>
        <v>308</v>
      </c>
      <c r="K20" s="59">
        <v>308</v>
      </c>
      <c r="L20" s="24">
        <f t="shared" si="0"/>
        <v>431.2</v>
      </c>
      <c r="M20" s="24">
        <f t="shared" si="9"/>
        <v>462</v>
      </c>
      <c r="N20" s="24">
        <f t="shared" si="10"/>
        <v>616</v>
      </c>
      <c r="O20" s="24">
        <f t="shared" si="11"/>
        <v>2310</v>
      </c>
    </row>
    <row r="21" spans="1:15" ht="14.1" customHeight="1" thickBot="1" x14ac:dyDescent="0.3">
      <c r="A21" s="2">
        <v>27</v>
      </c>
      <c r="B21" s="3" t="s">
        <v>26</v>
      </c>
      <c r="C21" s="27">
        <f t="shared" si="1"/>
        <v>31.400000000000002</v>
      </c>
      <c r="D21" s="27">
        <f t="shared" si="2"/>
        <v>62.800000000000004</v>
      </c>
      <c r="E21" s="24">
        <f t="shared" si="3"/>
        <v>125.60000000000001</v>
      </c>
      <c r="F21" s="24">
        <f t="shared" si="4"/>
        <v>157</v>
      </c>
      <c r="G21" s="24">
        <f t="shared" si="5"/>
        <v>207.24</v>
      </c>
      <c r="H21" s="24">
        <f t="shared" si="6"/>
        <v>219.79999999999998</v>
      </c>
      <c r="I21" s="24">
        <f t="shared" si="7"/>
        <v>235.5</v>
      </c>
      <c r="J21" s="53">
        <f t="shared" si="8"/>
        <v>314</v>
      </c>
      <c r="K21" s="59">
        <v>314</v>
      </c>
      <c r="L21" s="24">
        <f t="shared" si="0"/>
        <v>439.59999999999997</v>
      </c>
      <c r="M21" s="24">
        <f t="shared" si="9"/>
        <v>471</v>
      </c>
      <c r="N21" s="24">
        <f t="shared" si="10"/>
        <v>628</v>
      </c>
      <c r="O21" s="24">
        <f t="shared" si="11"/>
        <v>2355</v>
      </c>
    </row>
    <row r="22" spans="1:15" ht="14.1" customHeight="1" thickBot="1" x14ac:dyDescent="0.3">
      <c r="A22" s="2">
        <v>28</v>
      </c>
      <c r="B22" s="3" t="s">
        <v>27</v>
      </c>
      <c r="C22" s="27">
        <f t="shared" si="1"/>
        <v>32</v>
      </c>
      <c r="D22" s="27">
        <f t="shared" si="2"/>
        <v>64</v>
      </c>
      <c r="E22" s="24">
        <f t="shared" si="3"/>
        <v>128</v>
      </c>
      <c r="F22" s="24">
        <f t="shared" si="4"/>
        <v>160</v>
      </c>
      <c r="G22" s="24">
        <f t="shared" si="5"/>
        <v>211.20000000000002</v>
      </c>
      <c r="H22" s="24">
        <f t="shared" si="6"/>
        <v>224</v>
      </c>
      <c r="I22" s="24">
        <f t="shared" si="7"/>
        <v>240</v>
      </c>
      <c r="J22" s="53">
        <f t="shared" si="8"/>
        <v>320</v>
      </c>
      <c r="K22" s="59">
        <v>320</v>
      </c>
      <c r="L22" s="24">
        <f t="shared" si="0"/>
        <v>448</v>
      </c>
      <c r="M22" s="24">
        <f t="shared" si="9"/>
        <v>480</v>
      </c>
      <c r="N22" s="24">
        <f t="shared" si="10"/>
        <v>640</v>
      </c>
      <c r="O22" s="24">
        <f t="shared" si="11"/>
        <v>2400</v>
      </c>
    </row>
    <row r="23" spans="1:15" x14ac:dyDescent="0.2">
      <c r="A23" s="33" t="s">
        <v>90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3"/>
    </row>
    <row r="24" spans="1:1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7"/>
    </row>
    <row r="25" spans="1:1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</row>
    <row r="26" spans="1:15" ht="18" x14ac:dyDescent="0.25">
      <c r="A26" t="s">
        <v>52</v>
      </c>
      <c r="B26" s="21" t="s">
        <v>56</v>
      </c>
    </row>
    <row r="27" spans="1:15" ht="15.75" x14ac:dyDescent="0.25">
      <c r="B27" s="18" t="s">
        <v>49</v>
      </c>
    </row>
    <row r="28" spans="1:15" ht="18.75" thickBot="1" x14ac:dyDescent="0.3">
      <c r="B28" s="18" t="s">
        <v>50</v>
      </c>
      <c r="J28" s="22"/>
    </row>
    <row r="29" spans="1:15" ht="13.5" thickBot="1" x14ac:dyDescent="0.25">
      <c r="C29" s="12"/>
      <c r="D29" s="13"/>
      <c r="E29" s="13"/>
      <c r="F29" s="14" t="s">
        <v>47</v>
      </c>
      <c r="G29" s="13"/>
      <c r="H29" s="13"/>
      <c r="I29" s="13"/>
      <c r="J29" s="13"/>
      <c r="K29" s="13"/>
      <c r="L29" s="13"/>
      <c r="M29" s="13"/>
      <c r="N29" s="15"/>
      <c r="O29" s="16"/>
    </row>
    <row r="30" spans="1:15" ht="13.5" thickBot="1" x14ac:dyDescent="0.25">
      <c r="A30" s="1"/>
      <c r="B30" s="17" t="s">
        <v>48</v>
      </c>
      <c r="C30" s="7" t="s">
        <v>34</v>
      </c>
      <c r="D30" s="8" t="s">
        <v>35</v>
      </c>
      <c r="E30" s="8" t="s">
        <v>36</v>
      </c>
      <c r="F30" s="8" t="s">
        <v>38</v>
      </c>
      <c r="G30" s="8" t="s">
        <v>39</v>
      </c>
      <c r="H30" s="8" t="s">
        <v>40</v>
      </c>
      <c r="I30" s="8" t="s">
        <v>41</v>
      </c>
      <c r="J30" s="8" t="s">
        <v>87</v>
      </c>
      <c r="K30" s="49" t="s">
        <v>42</v>
      </c>
      <c r="L30" s="9" t="s">
        <v>43</v>
      </c>
      <c r="M30" s="9" t="s">
        <v>44</v>
      </c>
      <c r="N30" s="11" t="s">
        <v>45</v>
      </c>
      <c r="O30" s="11" t="s">
        <v>46</v>
      </c>
    </row>
    <row r="31" spans="1:15" ht="14.1" customHeight="1" x14ac:dyDescent="0.25">
      <c r="A31" s="2">
        <v>1</v>
      </c>
      <c r="B31" s="3" t="s">
        <v>0</v>
      </c>
      <c r="C31" s="27">
        <f>K31/0.5*0.05</f>
        <v>19.100000000000001</v>
      </c>
      <c r="D31" s="27">
        <f>K31/0.5*0.1</f>
        <v>38.200000000000003</v>
      </c>
      <c r="E31" s="24">
        <f>K31/0.5*0.2</f>
        <v>76.400000000000006</v>
      </c>
      <c r="F31" s="24">
        <f>K31/0.5*0.25</f>
        <v>95.5</v>
      </c>
      <c r="G31" s="24">
        <f>K31/0.5*0.33</f>
        <v>126.06</v>
      </c>
      <c r="H31" s="24">
        <f>K31/0.5*0.35</f>
        <v>133.69999999999999</v>
      </c>
      <c r="I31" s="24">
        <f>K31/0.5*0.375</f>
        <v>143.25</v>
      </c>
      <c r="J31" s="24">
        <f t="shared" ref="J31:J64" si="12">K31/0.5*0.4</f>
        <v>152.80000000000001</v>
      </c>
      <c r="K31" s="28">
        <v>191</v>
      </c>
      <c r="L31" s="24">
        <f t="shared" ref="L31:L64" si="13">K31/0.5*0.7</f>
        <v>267.39999999999998</v>
      </c>
      <c r="M31" s="24">
        <f>K31/0.5*0.75</f>
        <v>286.5</v>
      </c>
      <c r="N31" s="24">
        <f>K31/0.5*1</f>
        <v>382</v>
      </c>
      <c r="O31" s="24">
        <f>K31/0.5*3.75</f>
        <v>1432.5</v>
      </c>
    </row>
    <row r="32" spans="1:15" ht="14.1" customHeight="1" x14ac:dyDescent="0.25">
      <c r="A32" s="2">
        <v>2</v>
      </c>
      <c r="B32" s="3" t="s">
        <v>1</v>
      </c>
      <c r="C32" s="27">
        <f t="shared" ref="C32:C64" si="14">K32/0.5*0.05</f>
        <v>19.5</v>
      </c>
      <c r="D32" s="27">
        <f t="shared" ref="D32:D64" si="15">K32/0.5*0.1</f>
        <v>39</v>
      </c>
      <c r="E32" s="24">
        <f t="shared" ref="E32:E64" si="16">K32/0.5*0.2</f>
        <v>78</v>
      </c>
      <c r="F32" s="24">
        <f t="shared" ref="F32:F64" si="17">K32/0.5*0.25</f>
        <v>97.5</v>
      </c>
      <c r="G32" s="24">
        <f t="shared" ref="G32:G64" si="18">K32/0.5*0.33</f>
        <v>128.70000000000002</v>
      </c>
      <c r="H32" s="24">
        <f t="shared" ref="H32:H64" si="19">K32/0.5*0.35</f>
        <v>136.5</v>
      </c>
      <c r="I32" s="24">
        <f t="shared" ref="I32:I64" si="20">K32/0.5*0.375</f>
        <v>146.25</v>
      </c>
      <c r="J32" s="24">
        <f t="shared" si="12"/>
        <v>156</v>
      </c>
      <c r="K32" s="29">
        <v>195</v>
      </c>
      <c r="L32" s="24">
        <f t="shared" si="13"/>
        <v>273</v>
      </c>
      <c r="M32" s="24">
        <f t="shared" ref="M32:M64" si="21">K32/0.5*0.75</f>
        <v>292.5</v>
      </c>
      <c r="N32" s="24">
        <f t="shared" ref="N32:N64" si="22">K32/0.5*1</f>
        <v>390</v>
      </c>
      <c r="O32" s="24">
        <f t="shared" ref="O32:O64" si="23">K32/0.5*3.75</f>
        <v>1462.5</v>
      </c>
    </row>
    <row r="33" spans="1:15" ht="14.1" customHeight="1" x14ac:dyDescent="0.25">
      <c r="A33" s="2">
        <v>3</v>
      </c>
      <c r="B33" s="3" t="s">
        <v>2</v>
      </c>
      <c r="C33" s="27">
        <f t="shared" si="14"/>
        <v>20</v>
      </c>
      <c r="D33" s="27">
        <f t="shared" si="15"/>
        <v>40</v>
      </c>
      <c r="E33" s="24">
        <f t="shared" si="16"/>
        <v>80</v>
      </c>
      <c r="F33" s="24">
        <f t="shared" si="17"/>
        <v>100</v>
      </c>
      <c r="G33" s="24">
        <f t="shared" si="18"/>
        <v>132</v>
      </c>
      <c r="H33" s="24">
        <f t="shared" si="19"/>
        <v>140</v>
      </c>
      <c r="I33" s="24">
        <f t="shared" si="20"/>
        <v>150</v>
      </c>
      <c r="J33" s="24">
        <f t="shared" si="12"/>
        <v>160</v>
      </c>
      <c r="K33" s="29">
        <v>200</v>
      </c>
      <c r="L33" s="24">
        <f t="shared" si="13"/>
        <v>280</v>
      </c>
      <c r="M33" s="24">
        <f t="shared" si="21"/>
        <v>300</v>
      </c>
      <c r="N33" s="24">
        <f t="shared" si="22"/>
        <v>400</v>
      </c>
      <c r="O33" s="24">
        <f t="shared" si="23"/>
        <v>1500</v>
      </c>
    </row>
    <row r="34" spans="1:15" ht="14.1" customHeight="1" x14ac:dyDescent="0.25">
      <c r="A34" s="2">
        <v>4</v>
      </c>
      <c r="B34" s="3" t="s">
        <v>3</v>
      </c>
      <c r="C34" s="27">
        <f t="shared" si="14"/>
        <v>20.3</v>
      </c>
      <c r="D34" s="27">
        <f t="shared" si="15"/>
        <v>40.6</v>
      </c>
      <c r="E34" s="24">
        <f t="shared" si="16"/>
        <v>81.2</v>
      </c>
      <c r="F34" s="24">
        <f t="shared" si="17"/>
        <v>101.5</v>
      </c>
      <c r="G34" s="24">
        <f t="shared" si="18"/>
        <v>133.98000000000002</v>
      </c>
      <c r="H34" s="24">
        <f t="shared" si="19"/>
        <v>142.1</v>
      </c>
      <c r="I34" s="24">
        <f t="shared" si="20"/>
        <v>152.25</v>
      </c>
      <c r="J34" s="24">
        <f t="shared" si="12"/>
        <v>162.4</v>
      </c>
      <c r="K34" s="29">
        <v>203</v>
      </c>
      <c r="L34" s="24">
        <f t="shared" si="13"/>
        <v>284.2</v>
      </c>
      <c r="M34" s="24">
        <f t="shared" si="21"/>
        <v>304.5</v>
      </c>
      <c r="N34" s="24">
        <f t="shared" si="22"/>
        <v>406</v>
      </c>
      <c r="O34" s="24">
        <f t="shared" si="23"/>
        <v>1522.5</v>
      </c>
    </row>
    <row r="35" spans="1:15" ht="14.1" customHeight="1" x14ac:dyDescent="0.25">
      <c r="A35" s="2">
        <v>5</v>
      </c>
      <c r="B35" s="3" t="s">
        <v>4</v>
      </c>
      <c r="C35" s="27">
        <f t="shared" si="14"/>
        <v>20.8</v>
      </c>
      <c r="D35" s="27">
        <f t="shared" si="15"/>
        <v>41.6</v>
      </c>
      <c r="E35" s="24">
        <f t="shared" si="16"/>
        <v>83.2</v>
      </c>
      <c r="F35" s="24">
        <f t="shared" si="17"/>
        <v>104</v>
      </c>
      <c r="G35" s="24">
        <f t="shared" si="18"/>
        <v>137.28</v>
      </c>
      <c r="H35" s="24">
        <f t="shared" si="19"/>
        <v>145.6</v>
      </c>
      <c r="I35" s="24">
        <f t="shared" si="20"/>
        <v>156</v>
      </c>
      <c r="J35" s="24">
        <f t="shared" si="12"/>
        <v>166.4</v>
      </c>
      <c r="K35" s="29">
        <v>208</v>
      </c>
      <c r="L35" s="24">
        <f t="shared" si="13"/>
        <v>291.2</v>
      </c>
      <c r="M35" s="24">
        <f t="shared" si="21"/>
        <v>312</v>
      </c>
      <c r="N35" s="24">
        <f t="shared" si="22"/>
        <v>416</v>
      </c>
      <c r="O35" s="24">
        <f t="shared" si="23"/>
        <v>1560</v>
      </c>
    </row>
    <row r="36" spans="1:15" ht="14.1" customHeight="1" x14ac:dyDescent="0.25">
      <c r="A36" s="2">
        <v>6</v>
      </c>
      <c r="B36" s="3" t="s">
        <v>5</v>
      </c>
      <c r="C36" s="27">
        <f t="shared" si="14"/>
        <v>21.400000000000002</v>
      </c>
      <c r="D36" s="27">
        <f t="shared" si="15"/>
        <v>42.800000000000004</v>
      </c>
      <c r="E36" s="24">
        <f t="shared" si="16"/>
        <v>85.600000000000009</v>
      </c>
      <c r="F36" s="24">
        <f t="shared" si="17"/>
        <v>107</v>
      </c>
      <c r="G36" s="24">
        <f t="shared" si="18"/>
        <v>141.24</v>
      </c>
      <c r="H36" s="24">
        <f t="shared" si="19"/>
        <v>149.79999999999998</v>
      </c>
      <c r="I36" s="24">
        <f t="shared" si="20"/>
        <v>160.5</v>
      </c>
      <c r="J36" s="24">
        <f t="shared" si="12"/>
        <v>171.20000000000002</v>
      </c>
      <c r="K36" s="29">
        <v>214</v>
      </c>
      <c r="L36" s="24">
        <f t="shared" si="13"/>
        <v>299.59999999999997</v>
      </c>
      <c r="M36" s="24">
        <f t="shared" si="21"/>
        <v>321</v>
      </c>
      <c r="N36" s="24">
        <f t="shared" si="22"/>
        <v>428</v>
      </c>
      <c r="O36" s="24">
        <f t="shared" si="23"/>
        <v>1605</v>
      </c>
    </row>
    <row r="37" spans="1:15" ht="14.1" customHeight="1" x14ac:dyDescent="0.25">
      <c r="A37" s="2">
        <v>7</v>
      </c>
      <c r="B37" s="3" t="s">
        <v>6</v>
      </c>
      <c r="C37" s="27">
        <f t="shared" si="14"/>
        <v>21.900000000000002</v>
      </c>
      <c r="D37" s="27">
        <f t="shared" si="15"/>
        <v>43.800000000000004</v>
      </c>
      <c r="E37" s="24">
        <f t="shared" si="16"/>
        <v>87.600000000000009</v>
      </c>
      <c r="F37" s="24">
        <f t="shared" si="17"/>
        <v>109.5</v>
      </c>
      <c r="G37" s="24">
        <f t="shared" si="18"/>
        <v>144.54000000000002</v>
      </c>
      <c r="H37" s="24">
        <f t="shared" si="19"/>
        <v>153.29999999999998</v>
      </c>
      <c r="I37" s="24">
        <f t="shared" si="20"/>
        <v>164.25</v>
      </c>
      <c r="J37" s="24">
        <f t="shared" si="12"/>
        <v>175.20000000000002</v>
      </c>
      <c r="K37" s="29">
        <v>219</v>
      </c>
      <c r="L37" s="24">
        <f t="shared" si="13"/>
        <v>306.59999999999997</v>
      </c>
      <c r="M37" s="24">
        <f t="shared" si="21"/>
        <v>328.5</v>
      </c>
      <c r="N37" s="24">
        <f t="shared" si="22"/>
        <v>438</v>
      </c>
      <c r="O37" s="24">
        <f t="shared" si="23"/>
        <v>1642.5</v>
      </c>
    </row>
    <row r="38" spans="1:15" ht="14.1" customHeight="1" x14ac:dyDescent="0.25">
      <c r="A38" s="2">
        <v>8</v>
      </c>
      <c r="B38" s="3" t="s">
        <v>7</v>
      </c>
      <c r="C38" s="27">
        <f t="shared" si="14"/>
        <v>22.3</v>
      </c>
      <c r="D38" s="27">
        <f t="shared" si="15"/>
        <v>44.6</v>
      </c>
      <c r="E38" s="24">
        <f t="shared" si="16"/>
        <v>89.2</v>
      </c>
      <c r="F38" s="24">
        <f t="shared" si="17"/>
        <v>111.5</v>
      </c>
      <c r="G38" s="24">
        <f t="shared" si="18"/>
        <v>147.18</v>
      </c>
      <c r="H38" s="24">
        <f t="shared" si="19"/>
        <v>156.1</v>
      </c>
      <c r="I38" s="24">
        <f t="shared" si="20"/>
        <v>167.25</v>
      </c>
      <c r="J38" s="24">
        <f t="shared" si="12"/>
        <v>178.4</v>
      </c>
      <c r="K38" s="29">
        <v>223</v>
      </c>
      <c r="L38" s="24">
        <f t="shared" si="13"/>
        <v>312.2</v>
      </c>
      <c r="M38" s="24">
        <f t="shared" si="21"/>
        <v>334.5</v>
      </c>
      <c r="N38" s="24">
        <f t="shared" si="22"/>
        <v>446</v>
      </c>
      <c r="O38" s="24">
        <f t="shared" si="23"/>
        <v>1672.5</v>
      </c>
    </row>
    <row r="39" spans="1:15" ht="14.1" customHeight="1" x14ac:dyDescent="0.25">
      <c r="A39" s="2">
        <v>9</v>
      </c>
      <c r="B39" s="3" t="s">
        <v>8</v>
      </c>
      <c r="C39" s="27">
        <f t="shared" si="14"/>
        <v>22.8</v>
      </c>
      <c r="D39" s="27">
        <f t="shared" si="15"/>
        <v>45.6</v>
      </c>
      <c r="E39" s="24">
        <f t="shared" si="16"/>
        <v>91.2</v>
      </c>
      <c r="F39" s="24">
        <f t="shared" si="17"/>
        <v>114</v>
      </c>
      <c r="G39" s="24">
        <f t="shared" si="18"/>
        <v>150.48000000000002</v>
      </c>
      <c r="H39" s="24">
        <f t="shared" si="19"/>
        <v>159.6</v>
      </c>
      <c r="I39" s="24">
        <f t="shared" si="20"/>
        <v>171</v>
      </c>
      <c r="J39" s="24">
        <f t="shared" si="12"/>
        <v>182.4</v>
      </c>
      <c r="K39" s="29">
        <v>228</v>
      </c>
      <c r="L39" s="24">
        <f t="shared" si="13"/>
        <v>319.2</v>
      </c>
      <c r="M39" s="24">
        <f t="shared" si="21"/>
        <v>342</v>
      </c>
      <c r="N39" s="24">
        <f t="shared" si="22"/>
        <v>456</v>
      </c>
      <c r="O39" s="24">
        <f t="shared" si="23"/>
        <v>1710</v>
      </c>
    </row>
    <row r="40" spans="1:15" ht="14.1" customHeight="1" x14ac:dyDescent="0.25">
      <c r="A40" s="2">
        <v>10</v>
      </c>
      <c r="B40" s="3" t="s">
        <v>9</v>
      </c>
      <c r="C40" s="27">
        <f t="shared" si="14"/>
        <v>23.1</v>
      </c>
      <c r="D40" s="27">
        <f t="shared" si="15"/>
        <v>46.2</v>
      </c>
      <c r="E40" s="24">
        <f t="shared" si="16"/>
        <v>92.4</v>
      </c>
      <c r="F40" s="24">
        <f t="shared" si="17"/>
        <v>115.5</v>
      </c>
      <c r="G40" s="24">
        <f t="shared" si="18"/>
        <v>152.46</v>
      </c>
      <c r="H40" s="24">
        <f t="shared" si="19"/>
        <v>161.69999999999999</v>
      </c>
      <c r="I40" s="24">
        <f t="shared" si="20"/>
        <v>173.25</v>
      </c>
      <c r="J40" s="24">
        <f t="shared" si="12"/>
        <v>184.8</v>
      </c>
      <c r="K40" s="29">
        <v>231</v>
      </c>
      <c r="L40" s="24">
        <f t="shared" si="13"/>
        <v>323.39999999999998</v>
      </c>
      <c r="M40" s="24">
        <f t="shared" si="21"/>
        <v>346.5</v>
      </c>
      <c r="N40" s="24">
        <f t="shared" si="22"/>
        <v>462</v>
      </c>
      <c r="O40" s="24">
        <f t="shared" si="23"/>
        <v>1732.5</v>
      </c>
    </row>
    <row r="41" spans="1:15" ht="14.1" customHeight="1" x14ac:dyDescent="0.25">
      <c r="A41" s="2">
        <v>11</v>
      </c>
      <c r="B41" s="3" t="s">
        <v>10</v>
      </c>
      <c r="C41" s="27">
        <f t="shared" si="14"/>
        <v>23.700000000000003</v>
      </c>
      <c r="D41" s="27">
        <f t="shared" si="15"/>
        <v>47.400000000000006</v>
      </c>
      <c r="E41" s="24">
        <f t="shared" si="16"/>
        <v>94.800000000000011</v>
      </c>
      <c r="F41" s="24">
        <f t="shared" si="17"/>
        <v>118.5</v>
      </c>
      <c r="G41" s="24">
        <f t="shared" si="18"/>
        <v>156.42000000000002</v>
      </c>
      <c r="H41" s="24">
        <f t="shared" si="19"/>
        <v>165.89999999999998</v>
      </c>
      <c r="I41" s="24">
        <f t="shared" si="20"/>
        <v>177.75</v>
      </c>
      <c r="J41" s="24">
        <f t="shared" si="12"/>
        <v>189.60000000000002</v>
      </c>
      <c r="K41" s="29">
        <v>237</v>
      </c>
      <c r="L41" s="24">
        <f t="shared" si="13"/>
        <v>331.79999999999995</v>
      </c>
      <c r="M41" s="24">
        <f t="shared" si="21"/>
        <v>355.5</v>
      </c>
      <c r="N41" s="24">
        <f t="shared" si="22"/>
        <v>474</v>
      </c>
      <c r="O41" s="24">
        <f t="shared" si="23"/>
        <v>1777.5</v>
      </c>
    </row>
    <row r="42" spans="1:15" ht="18.75" customHeight="1" x14ac:dyDescent="0.3">
      <c r="A42" s="2">
        <v>12</v>
      </c>
      <c r="B42" s="19" t="s">
        <v>11</v>
      </c>
      <c r="C42" s="27">
        <f t="shared" si="14"/>
        <v>24.3</v>
      </c>
      <c r="D42" s="27">
        <f t="shared" si="15"/>
        <v>48.6</v>
      </c>
      <c r="E42" s="24">
        <f t="shared" si="16"/>
        <v>97.2</v>
      </c>
      <c r="F42" s="24">
        <f t="shared" si="17"/>
        <v>121.5</v>
      </c>
      <c r="G42" s="24">
        <f t="shared" si="18"/>
        <v>160.38</v>
      </c>
      <c r="H42" s="24">
        <f t="shared" si="19"/>
        <v>170.1</v>
      </c>
      <c r="I42" s="24">
        <f t="shared" si="20"/>
        <v>182.25</v>
      </c>
      <c r="J42" s="24">
        <f t="shared" si="12"/>
        <v>194.4</v>
      </c>
      <c r="K42" s="31">
        <v>243</v>
      </c>
      <c r="L42" s="24">
        <f t="shared" si="13"/>
        <v>340.2</v>
      </c>
      <c r="M42" s="24">
        <f t="shared" si="21"/>
        <v>364.5</v>
      </c>
      <c r="N42" s="24">
        <f t="shared" si="22"/>
        <v>486</v>
      </c>
      <c r="O42" s="24">
        <f t="shared" si="23"/>
        <v>1822.5</v>
      </c>
    </row>
    <row r="43" spans="1:15" ht="14.1" customHeight="1" x14ac:dyDescent="0.25">
      <c r="A43" s="2">
        <v>13</v>
      </c>
      <c r="B43" s="3" t="s">
        <v>12</v>
      </c>
      <c r="C43" s="27">
        <f t="shared" si="14"/>
        <v>24.8</v>
      </c>
      <c r="D43" s="27">
        <f t="shared" si="15"/>
        <v>49.6</v>
      </c>
      <c r="E43" s="24">
        <f t="shared" si="16"/>
        <v>99.2</v>
      </c>
      <c r="F43" s="24">
        <f t="shared" si="17"/>
        <v>124</v>
      </c>
      <c r="G43" s="24">
        <f t="shared" si="18"/>
        <v>163.68</v>
      </c>
      <c r="H43" s="24">
        <f t="shared" si="19"/>
        <v>173.6</v>
      </c>
      <c r="I43" s="24">
        <f t="shared" si="20"/>
        <v>186</v>
      </c>
      <c r="J43" s="24">
        <f t="shared" si="12"/>
        <v>198.4</v>
      </c>
      <c r="K43" s="29">
        <v>248</v>
      </c>
      <c r="L43" s="24">
        <f t="shared" si="13"/>
        <v>347.2</v>
      </c>
      <c r="M43" s="24">
        <f t="shared" si="21"/>
        <v>372</v>
      </c>
      <c r="N43" s="24">
        <f t="shared" si="22"/>
        <v>496</v>
      </c>
      <c r="O43" s="24">
        <f t="shared" si="23"/>
        <v>1860</v>
      </c>
    </row>
    <row r="44" spans="1:15" ht="14.1" customHeight="1" x14ac:dyDescent="0.25">
      <c r="A44" s="2">
        <v>14</v>
      </c>
      <c r="B44" s="3" t="s">
        <v>13</v>
      </c>
      <c r="C44" s="27">
        <f t="shared" si="14"/>
        <v>25.3</v>
      </c>
      <c r="D44" s="27">
        <f t="shared" si="15"/>
        <v>50.6</v>
      </c>
      <c r="E44" s="24">
        <f t="shared" si="16"/>
        <v>101.2</v>
      </c>
      <c r="F44" s="24">
        <f t="shared" si="17"/>
        <v>126.5</v>
      </c>
      <c r="G44" s="24">
        <f t="shared" si="18"/>
        <v>166.98000000000002</v>
      </c>
      <c r="H44" s="24">
        <f t="shared" si="19"/>
        <v>177.1</v>
      </c>
      <c r="I44" s="24">
        <f t="shared" si="20"/>
        <v>189.75</v>
      </c>
      <c r="J44" s="24">
        <f t="shared" si="12"/>
        <v>202.4</v>
      </c>
      <c r="K44" s="30">
        <v>253</v>
      </c>
      <c r="L44" s="24">
        <f t="shared" si="13"/>
        <v>354.2</v>
      </c>
      <c r="M44" s="24">
        <f t="shared" si="21"/>
        <v>379.5</v>
      </c>
      <c r="N44" s="24">
        <f t="shared" si="22"/>
        <v>506</v>
      </c>
      <c r="O44" s="24">
        <f t="shared" si="23"/>
        <v>1897.5</v>
      </c>
    </row>
    <row r="45" spans="1:15" ht="14.1" customHeight="1" x14ac:dyDescent="0.25">
      <c r="A45" s="2">
        <v>15</v>
      </c>
      <c r="B45" s="3" t="s">
        <v>14</v>
      </c>
      <c r="C45" s="27">
        <f t="shared" si="14"/>
        <v>25.6</v>
      </c>
      <c r="D45" s="27">
        <f t="shared" si="15"/>
        <v>51.2</v>
      </c>
      <c r="E45" s="24">
        <f t="shared" si="16"/>
        <v>102.4</v>
      </c>
      <c r="F45" s="24">
        <f t="shared" si="17"/>
        <v>128</v>
      </c>
      <c r="G45" s="24">
        <f t="shared" si="18"/>
        <v>168.96</v>
      </c>
      <c r="H45" s="24">
        <f t="shared" si="19"/>
        <v>179.2</v>
      </c>
      <c r="I45" s="24">
        <f t="shared" si="20"/>
        <v>192</v>
      </c>
      <c r="J45" s="24">
        <f t="shared" si="12"/>
        <v>204.8</v>
      </c>
      <c r="K45" s="30">
        <v>256</v>
      </c>
      <c r="L45" s="24">
        <f t="shared" si="13"/>
        <v>358.4</v>
      </c>
      <c r="M45" s="24">
        <f t="shared" si="21"/>
        <v>384</v>
      </c>
      <c r="N45" s="24">
        <f t="shared" si="22"/>
        <v>512</v>
      </c>
      <c r="O45" s="24">
        <f t="shared" si="23"/>
        <v>1920</v>
      </c>
    </row>
    <row r="46" spans="1:15" ht="14.1" customHeight="1" x14ac:dyDescent="0.25">
      <c r="A46" s="2">
        <v>16</v>
      </c>
      <c r="B46" s="3" t="s">
        <v>15</v>
      </c>
      <c r="C46" s="27">
        <f t="shared" si="14"/>
        <v>26.1</v>
      </c>
      <c r="D46" s="27">
        <f t="shared" si="15"/>
        <v>52.2</v>
      </c>
      <c r="E46" s="24">
        <f t="shared" si="16"/>
        <v>104.4</v>
      </c>
      <c r="F46" s="24">
        <f t="shared" si="17"/>
        <v>130.5</v>
      </c>
      <c r="G46" s="24">
        <f t="shared" si="18"/>
        <v>172.26000000000002</v>
      </c>
      <c r="H46" s="24">
        <f t="shared" si="19"/>
        <v>182.7</v>
      </c>
      <c r="I46" s="24">
        <f t="shared" si="20"/>
        <v>195.75</v>
      </c>
      <c r="J46" s="24">
        <f t="shared" si="12"/>
        <v>208.8</v>
      </c>
      <c r="K46" s="30">
        <v>261</v>
      </c>
      <c r="L46" s="24">
        <f t="shared" si="13"/>
        <v>365.4</v>
      </c>
      <c r="M46" s="24">
        <f t="shared" si="21"/>
        <v>391.5</v>
      </c>
      <c r="N46" s="24">
        <f t="shared" si="22"/>
        <v>522</v>
      </c>
      <c r="O46" s="24">
        <f t="shared" si="23"/>
        <v>1957.5</v>
      </c>
    </row>
    <row r="47" spans="1:15" ht="14.1" customHeight="1" x14ac:dyDescent="0.25">
      <c r="A47" s="2">
        <v>17</v>
      </c>
      <c r="B47" s="3" t="s">
        <v>16</v>
      </c>
      <c r="C47" s="27">
        <f t="shared" si="14"/>
        <v>26.700000000000003</v>
      </c>
      <c r="D47" s="27">
        <f t="shared" si="15"/>
        <v>53.400000000000006</v>
      </c>
      <c r="E47" s="24">
        <f t="shared" si="16"/>
        <v>106.80000000000001</v>
      </c>
      <c r="F47" s="24">
        <f t="shared" si="17"/>
        <v>133.5</v>
      </c>
      <c r="G47" s="24">
        <f t="shared" si="18"/>
        <v>176.22</v>
      </c>
      <c r="H47" s="24">
        <f t="shared" si="19"/>
        <v>186.89999999999998</v>
      </c>
      <c r="I47" s="24">
        <f t="shared" si="20"/>
        <v>200.25</v>
      </c>
      <c r="J47" s="24">
        <f t="shared" si="12"/>
        <v>213.60000000000002</v>
      </c>
      <c r="K47" s="30">
        <v>267</v>
      </c>
      <c r="L47" s="24">
        <f t="shared" si="13"/>
        <v>373.79999999999995</v>
      </c>
      <c r="M47" s="24">
        <f t="shared" si="21"/>
        <v>400.5</v>
      </c>
      <c r="N47" s="24">
        <f t="shared" si="22"/>
        <v>534</v>
      </c>
      <c r="O47" s="24">
        <f t="shared" si="23"/>
        <v>2002.5</v>
      </c>
    </row>
    <row r="48" spans="1:15" ht="14.1" customHeight="1" x14ac:dyDescent="0.25">
      <c r="A48" s="2">
        <v>18</v>
      </c>
      <c r="B48" s="3" t="s">
        <v>17</v>
      </c>
      <c r="C48" s="27">
        <f t="shared" si="14"/>
        <v>27.200000000000003</v>
      </c>
      <c r="D48" s="27">
        <f t="shared" si="15"/>
        <v>54.400000000000006</v>
      </c>
      <c r="E48" s="24">
        <f t="shared" si="16"/>
        <v>108.80000000000001</v>
      </c>
      <c r="F48" s="24">
        <f t="shared" si="17"/>
        <v>136</v>
      </c>
      <c r="G48" s="24">
        <f t="shared" si="18"/>
        <v>179.52</v>
      </c>
      <c r="H48" s="24">
        <f t="shared" si="19"/>
        <v>190.39999999999998</v>
      </c>
      <c r="I48" s="24">
        <f t="shared" si="20"/>
        <v>204</v>
      </c>
      <c r="J48" s="24">
        <f t="shared" si="12"/>
        <v>217.60000000000002</v>
      </c>
      <c r="K48" s="30">
        <v>272</v>
      </c>
      <c r="L48" s="24">
        <f t="shared" si="13"/>
        <v>380.79999999999995</v>
      </c>
      <c r="M48" s="24">
        <f t="shared" si="21"/>
        <v>408</v>
      </c>
      <c r="N48" s="24">
        <f t="shared" si="22"/>
        <v>544</v>
      </c>
      <c r="O48" s="24">
        <f t="shared" si="23"/>
        <v>2040</v>
      </c>
    </row>
    <row r="49" spans="1:15" ht="14.1" customHeight="1" x14ac:dyDescent="0.25">
      <c r="A49" s="2">
        <v>19</v>
      </c>
      <c r="B49" s="3" t="s">
        <v>18</v>
      </c>
      <c r="C49" s="27">
        <f t="shared" si="14"/>
        <v>27.6</v>
      </c>
      <c r="D49" s="27">
        <f t="shared" si="15"/>
        <v>55.2</v>
      </c>
      <c r="E49" s="24">
        <f t="shared" si="16"/>
        <v>110.4</v>
      </c>
      <c r="F49" s="24">
        <f t="shared" si="17"/>
        <v>138</v>
      </c>
      <c r="G49" s="24">
        <f t="shared" si="18"/>
        <v>182.16</v>
      </c>
      <c r="H49" s="24">
        <f t="shared" si="19"/>
        <v>193.2</v>
      </c>
      <c r="I49" s="24">
        <f t="shared" si="20"/>
        <v>207</v>
      </c>
      <c r="J49" s="24">
        <f t="shared" si="12"/>
        <v>220.8</v>
      </c>
      <c r="K49" s="30">
        <v>276</v>
      </c>
      <c r="L49" s="24">
        <f t="shared" si="13"/>
        <v>386.4</v>
      </c>
      <c r="M49" s="24">
        <f t="shared" si="21"/>
        <v>414</v>
      </c>
      <c r="N49" s="24">
        <f t="shared" si="22"/>
        <v>552</v>
      </c>
      <c r="O49" s="24">
        <f t="shared" si="23"/>
        <v>2070</v>
      </c>
    </row>
    <row r="50" spans="1:15" ht="14.1" customHeight="1" x14ac:dyDescent="0.25">
      <c r="A50" s="2">
        <v>20</v>
      </c>
      <c r="B50" s="3" t="s">
        <v>19</v>
      </c>
      <c r="C50" s="27">
        <f t="shared" si="14"/>
        <v>28.1</v>
      </c>
      <c r="D50" s="27">
        <f t="shared" si="15"/>
        <v>56.2</v>
      </c>
      <c r="E50" s="24">
        <f t="shared" si="16"/>
        <v>112.4</v>
      </c>
      <c r="F50" s="24">
        <f t="shared" si="17"/>
        <v>140.5</v>
      </c>
      <c r="G50" s="24">
        <f t="shared" si="18"/>
        <v>185.46</v>
      </c>
      <c r="H50" s="24">
        <f t="shared" si="19"/>
        <v>196.7</v>
      </c>
      <c r="I50" s="24">
        <f t="shared" si="20"/>
        <v>210.75</v>
      </c>
      <c r="J50" s="24">
        <f t="shared" si="12"/>
        <v>224.8</v>
      </c>
      <c r="K50" s="30">
        <v>281</v>
      </c>
      <c r="L50" s="24">
        <f t="shared" si="13"/>
        <v>393.4</v>
      </c>
      <c r="M50" s="24">
        <f t="shared" si="21"/>
        <v>421.5</v>
      </c>
      <c r="N50" s="24">
        <f t="shared" si="22"/>
        <v>562</v>
      </c>
      <c r="O50" s="24">
        <f t="shared" si="23"/>
        <v>2107.5</v>
      </c>
    </row>
    <row r="51" spans="1:15" ht="14.1" customHeight="1" x14ac:dyDescent="0.25">
      <c r="A51" s="2">
        <v>21</v>
      </c>
      <c r="B51" s="3" t="s">
        <v>20</v>
      </c>
      <c r="C51" s="27">
        <f t="shared" si="14"/>
        <v>28.400000000000002</v>
      </c>
      <c r="D51" s="27">
        <f t="shared" si="15"/>
        <v>56.800000000000004</v>
      </c>
      <c r="E51" s="24">
        <f t="shared" si="16"/>
        <v>113.60000000000001</v>
      </c>
      <c r="F51" s="24">
        <f t="shared" si="17"/>
        <v>142</v>
      </c>
      <c r="G51" s="24">
        <f t="shared" si="18"/>
        <v>187.44</v>
      </c>
      <c r="H51" s="24">
        <f t="shared" si="19"/>
        <v>198.79999999999998</v>
      </c>
      <c r="I51" s="24">
        <f t="shared" si="20"/>
        <v>213</v>
      </c>
      <c r="J51" s="24">
        <f t="shared" si="12"/>
        <v>227.20000000000002</v>
      </c>
      <c r="K51" s="30">
        <v>284</v>
      </c>
      <c r="L51" s="24">
        <f t="shared" si="13"/>
        <v>397.59999999999997</v>
      </c>
      <c r="M51" s="24">
        <f t="shared" si="21"/>
        <v>426</v>
      </c>
      <c r="N51" s="24">
        <f t="shared" si="22"/>
        <v>568</v>
      </c>
      <c r="O51" s="24">
        <f t="shared" si="23"/>
        <v>2130</v>
      </c>
    </row>
    <row r="52" spans="1:15" ht="14.1" customHeight="1" x14ac:dyDescent="0.25">
      <c r="A52" s="2">
        <v>22</v>
      </c>
      <c r="B52" s="3" t="s">
        <v>21</v>
      </c>
      <c r="C52" s="27">
        <f t="shared" si="14"/>
        <v>28.900000000000002</v>
      </c>
      <c r="D52" s="27">
        <f t="shared" si="15"/>
        <v>57.800000000000004</v>
      </c>
      <c r="E52" s="24">
        <f t="shared" si="16"/>
        <v>115.60000000000001</v>
      </c>
      <c r="F52" s="24">
        <f t="shared" si="17"/>
        <v>144.5</v>
      </c>
      <c r="G52" s="24">
        <f t="shared" si="18"/>
        <v>190.74</v>
      </c>
      <c r="H52" s="24">
        <f t="shared" si="19"/>
        <v>202.29999999999998</v>
      </c>
      <c r="I52" s="24">
        <f t="shared" si="20"/>
        <v>216.75</v>
      </c>
      <c r="J52" s="24">
        <f t="shared" si="12"/>
        <v>231.20000000000002</v>
      </c>
      <c r="K52" s="30">
        <v>289</v>
      </c>
      <c r="L52" s="24">
        <f t="shared" si="13"/>
        <v>404.59999999999997</v>
      </c>
      <c r="M52" s="24">
        <f t="shared" si="21"/>
        <v>433.5</v>
      </c>
      <c r="N52" s="24">
        <f t="shared" si="22"/>
        <v>578</v>
      </c>
      <c r="O52" s="24">
        <f t="shared" si="23"/>
        <v>2167.5</v>
      </c>
    </row>
    <row r="53" spans="1:15" ht="14.1" customHeight="1" x14ac:dyDescent="0.25">
      <c r="A53" s="2">
        <v>23</v>
      </c>
      <c r="B53" s="3" t="s">
        <v>22</v>
      </c>
      <c r="C53" s="27">
        <f t="shared" si="14"/>
        <v>29.5</v>
      </c>
      <c r="D53" s="27">
        <f t="shared" si="15"/>
        <v>59</v>
      </c>
      <c r="E53" s="24">
        <f t="shared" si="16"/>
        <v>118</v>
      </c>
      <c r="F53" s="24">
        <f t="shared" si="17"/>
        <v>147.5</v>
      </c>
      <c r="G53" s="24">
        <f t="shared" si="18"/>
        <v>194.70000000000002</v>
      </c>
      <c r="H53" s="24">
        <f t="shared" si="19"/>
        <v>206.5</v>
      </c>
      <c r="I53" s="24">
        <f t="shared" si="20"/>
        <v>221.25</v>
      </c>
      <c r="J53" s="24">
        <f t="shared" si="12"/>
        <v>236</v>
      </c>
      <c r="K53" s="30">
        <v>295</v>
      </c>
      <c r="L53" s="24">
        <f t="shared" si="13"/>
        <v>413</v>
      </c>
      <c r="M53" s="24">
        <f t="shared" si="21"/>
        <v>442.5</v>
      </c>
      <c r="N53" s="24">
        <f t="shared" si="22"/>
        <v>590</v>
      </c>
      <c r="O53" s="24">
        <f t="shared" si="23"/>
        <v>2212.5</v>
      </c>
    </row>
    <row r="54" spans="1:15" ht="14.1" customHeight="1" x14ac:dyDescent="0.25">
      <c r="A54" s="2">
        <v>24</v>
      </c>
      <c r="B54" s="3" t="s">
        <v>23</v>
      </c>
      <c r="C54" s="27">
        <f t="shared" si="14"/>
        <v>30</v>
      </c>
      <c r="D54" s="27">
        <f t="shared" si="15"/>
        <v>60</v>
      </c>
      <c r="E54" s="24">
        <f t="shared" si="16"/>
        <v>120</v>
      </c>
      <c r="F54" s="24">
        <f t="shared" si="17"/>
        <v>150</v>
      </c>
      <c r="G54" s="24">
        <f t="shared" si="18"/>
        <v>198</v>
      </c>
      <c r="H54" s="24">
        <f t="shared" si="19"/>
        <v>210</v>
      </c>
      <c r="I54" s="24">
        <f t="shared" si="20"/>
        <v>225</v>
      </c>
      <c r="J54" s="24">
        <f t="shared" si="12"/>
        <v>240</v>
      </c>
      <c r="K54" s="30">
        <v>300</v>
      </c>
      <c r="L54" s="24">
        <f t="shared" si="13"/>
        <v>420</v>
      </c>
      <c r="M54" s="24">
        <f t="shared" si="21"/>
        <v>450</v>
      </c>
      <c r="N54" s="24">
        <f t="shared" si="22"/>
        <v>600</v>
      </c>
      <c r="O54" s="24">
        <f t="shared" si="23"/>
        <v>2250</v>
      </c>
    </row>
    <row r="55" spans="1:15" ht="14.1" customHeight="1" x14ac:dyDescent="0.25">
      <c r="A55" s="2">
        <v>25</v>
      </c>
      <c r="B55" s="3" t="s">
        <v>24</v>
      </c>
      <c r="C55" s="27">
        <f t="shared" si="14"/>
        <v>30.400000000000002</v>
      </c>
      <c r="D55" s="27">
        <f t="shared" si="15"/>
        <v>60.800000000000004</v>
      </c>
      <c r="E55" s="24">
        <f t="shared" si="16"/>
        <v>121.60000000000001</v>
      </c>
      <c r="F55" s="24">
        <f t="shared" si="17"/>
        <v>152</v>
      </c>
      <c r="G55" s="24">
        <f t="shared" si="18"/>
        <v>200.64000000000001</v>
      </c>
      <c r="H55" s="24">
        <f t="shared" si="19"/>
        <v>212.79999999999998</v>
      </c>
      <c r="I55" s="24">
        <f t="shared" si="20"/>
        <v>228</v>
      </c>
      <c r="J55" s="24">
        <f t="shared" si="12"/>
        <v>243.20000000000002</v>
      </c>
      <c r="K55" s="30">
        <v>304</v>
      </c>
      <c r="L55" s="24">
        <f t="shared" si="13"/>
        <v>425.59999999999997</v>
      </c>
      <c r="M55" s="24">
        <f t="shared" si="21"/>
        <v>456</v>
      </c>
      <c r="N55" s="24">
        <f t="shared" si="22"/>
        <v>608</v>
      </c>
      <c r="O55" s="24">
        <f t="shared" si="23"/>
        <v>2280</v>
      </c>
    </row>
    <row r="56" spans="1:15" ht="14.1" customHeight="1" x14ac:dyDescent="0.25">
      <c r="A56" s="2">
        <v>26</v>
      </c>
      <c r="B56" s="3" t="s">
        <v>25</v>
      </c>
      <c r="C56" s="27">
        <f t="shared" si="14"/>
        <v>30.8</v>
      </c>
      <c r="D56" s="27">
        <f t="shared" si="15"/>
        <v>61.6</v>
      </c>
      <c r="E56" s="24">
        <f t="shared" si="16"/>
        <v>123.2</v>
      </c>
      <c r="F56" s="24">
        <f t="shared" si="17"/>
        <v>154</v>
      </c>
      <c r="G56" s="24">
        <f t="shared" si="18"/>
        <v>203.28</v>
      </c>
      <c r="H56" s="24">
        <f t="shared" si="19"/>
        <v>215.6</v>
      </c>
      <c r="I56" s="24">
        <f t="shared" si="20"/>
        <v>231</v>
      </c>
      <c r="J56" s="24">
        <f t="shared" si="12"/>
        <v>246.4</v>
      </c>
      <c r="K56" s="30">
        <v>308</v>
      </c>
      <c r="L56" s="24">
        <f t="shared" si="13"/>
        <v>431.2</v>
      </c>
      <c r="M56" s="24">
        <f t="shared" si="21"/>
        <v>462</v>
      </c>
      <c r="N56" s="24">
        <f t="shared" si="22"/>
        <v>616</v>
      </c>
      <c r="O56" s="24">
        <f t="shared" si="23"/>
        <v>2310</v>
      </c>
    </row>
    <row r="57" spans="1:15" ht="14.1" customHeight="1" x14ac:dyDescent="0.25">
      <c r="A57" s="2">
        <v>27</v>
      </c>
      <c r="B57" s="3" t="s">
        <v>26</v>
      </c>
      <c r="C57" s="27">
        <f t="shared" si="14"/>
        <v>31.400000000000002</v>
      </c>
      <c r="D57" s="27">
        <f t="shared" si="15"/>
        <v>62.800000000000004</v>
      </c>
      <c r="E57" s="24">
        <f t="shared" si="16"/>
        <v>125.60000000000001</v>
      </c>
      <c r="F57" s="24">
        <f t="shared" si="17"/>
        <v>157</v>
      </c>
      <c r="G57" s="24">
        <f t="shared" si="18"/>
        <v>207.24</v>
      </c>
      <c r="H57" s="24">
        <f t="shared" si="19"/>
        <v>219.79999999999998</v>
      </c>
      <c r="I57" s="24">
        <f t="shared" si="20"/>
        <v>235.5</v>
      </c>
      <c r="J57" s="24">
        <f t="shared" si="12"/>
        <v>251.20000000000002</v>
      </c>
      <c r="K57" s="30">
        <v>314</v>
      </c>
      <c r="L57" s="24">
        <f t="shared" si="13"/>
        <v>439.59999999999997</v>
      </c>
      <c r="M57" s="24">
        <f t="shared" si="21"/>
        <v>471</v>
      </c>
      <c r="N57" s="24">
        <f t="shared" si="22"/>
        <v>628</v>
      </c>
      <c r="O57" s="24">
        <f t="shared" si="23"/>
        <v>2355</v>
      </c>
    </row>
    <row r="58" spans="1:15" ht="14.1" customHeight="1" x14ac:dyDescent="0.25">
      <c r="A58" s="2">
        <v>28</v>
      </c>
      <c r="B58" s="3" t="s">
        <v>27</v>
      </c>
      <c r="C58" s="27">
        <f t="shared" si="14"/>
        <v>32</v>
      </c>
      <c r="D58" s="27">
        <f t="shared" si="15"/>
        <v>64</v>
      </c>
      <c r="E58" s="24">
        <f t="shared" si="16"/>
        <v>128</v>
      </c>
      <c r="F58" s="24">
        <f t="shared" si="17"/>
        <v>160</v>
      </c>
      <c r="G58" s="24">
        <f t="shared" si="18"/>
        <v>211.20000000000002</v>
      </c>
      <c r="H58" s="24">
        <f t="shared" si="19"/>
        <v>224</v>
      </c>
      <c r="I58" s="24">
        <f t="shared" si="20"/>
        <v>240</v>
      </c>
      <c r="J58" s="24">
        <f t="shared" si="12"/>
        <v>256</v>
      </c>
      <c r="K58" s="30">
        <v>320</v>
      </c>
      <c r="L58" s="24">
        <f t="shared" si="13"/>
        <v>448</v>
      </c>
      <c r="M58" s="24">
        <f t="shared" si="21"/>
        <v>480</v>
      </c>
      <c r="N58" s="24">
        <f t="shared" si="22"/>
        <v>640</v>
      </c>
      <c r="O58" s="24">
        <f t="shared" si="23"/>
        <v>2400</v>
      </c>
    </row>
    <row r="59" spans="1:15" ht="14.1" customHeight="1" x14ac:dyDescent="0.25">
      <c r="A59" s="2">
        <v>29</v>
      </c>
      <c r="B59" s="3" t="s">
        <v>28</v>
      </c>
      <c r="C59" s="27">
        <f t="shared" si="14"/>
        <v>32.5</v>
      </c>
      <c r="D59" s="27">
        <f t="shared" si="15"/>
        <v>65</v>
      </c>
      <c r="E59" s="24">
        <f t="shared" si="16"/>
        <v>130</v>
      </c>
      <c r="F59" s="24">
        <f t="shared" si="17"/>
        <v>162.5</v>
      </c>
      <c r="G59" s="24">
        <f t="shared" si="18"/>
        <v>214.5</v>
      </c>
      <c r="H59" s="24">
        <f t="shared" si="19"/>
        <v>227.49999999999997</v>
      </c>
      <c r="I59" s="24">
        <f t="shared" si="20"/>
        <v>243.75</v>
      </c>
      <c r="J59" s="24">
        <f t="shared" si="12"/>
        <v>260</v>
      </c>
      <c r="K59" s="30">
        <v>325</v>
      </c>
      <c r="L59" s="24">
        <f t="shared" si="13"/>
        <v>454.99999999999994</v>
      </c>
      <c r="M59" s="24">
        <f t="shared" si="21"/>
        <v>487.5</v>
      </c>
      <c r="N59" s="24">
        <f t="shared" si="22"/>
        <v>650</v>
      </c>
      <c r="O59" s="24">
        <f t="shared" si="23"/>
        <v>2437.5</v>
      </c>
    </row>
    <row r="60" spans="1:15" ht="14.1" customHeight="1" x14ac:dyDescent="0.25">
      <c r="A60" s="2">
        <v>30</v>
      </c>
      <c r="B60" s="3" t="s">
        <v>29</v>
      </c>
      <c r="C60" s="27">
        <f t="shared" si="14"/>
        <v>32.9</v>
      </c>
      <c r="D60" s="27">
        <f t="shared" si="15"/>
        <v>65.8</v>
      </c>
      <c r="E60" s="24">
        <f t="shared" si="16"/>
        <v>131.6</v>
      </c>
      <c r="F60" s="24">
        <f t="shared" si="17"/>
        <v>164.5</v>
      </c>
      <c r="G60" s="24">
        <f t="shared" si="18"/>
        <v>217.14000000000001</v>
      </c>
      <c r="H60" s="24">
        <f t="shared" si="19"/>
        <v>230.29999999999998</v>
      </c>
      <c r="I60" s="24">
        <f t="shared" si="20"/>
        <v>246.75</v>
      </c>
      <c r="J60" s="24">
        <f t="shared" si="12"/>
        <v>263.2</v>
      </c>
      <c r="K60" s="30">
        <v>329</v>
      </c>
      <c r="L60" s="24">
        <f t="shared" si="13"/>
        <v>460.59999999999997</v>
      </c>
      <c r="M60" s="24">
        <f t="shared" si="21"/>
        <v>493.5</v>
      </c>
      <c r="N60" s="24">
        <f t="shared" si="22"/>
        <v>658</v>
      </c>
      <c r="O60" s="24">
        <f t="shared" si="23"/>
        <v>2467.5</v>
      </c>
    </row>
    <row r="61" spans="1:15" ht="14.1" customHeight="1" x14ac:dyDescent="0.25">
      <c r="A61" s="2">
        <v>31</v>
      </c>
      <c r="B61" s="3" t="s">
        <v>30</v>
      </c>
      <c r="C61" s="27">
        <f t="shared" si="14"/>
        <v>33.4</v>
      </c>
      <c r="D61" s="27">
        <f t="shared" si="15"/>
        <v>66.8</v>
      </c>
      <c r="E61" s="24">
        <f t="shared" si="16"/>
        <v>133.6</v>
      </c>
      <c r="F61" s="24">
        <f t="shared" si="17"/>
        <v>167</v>
      </c>
      <c r="G61" s="24">
        <f t="shared" si="18"/>
        <v>220.44</v>
      </c>
      <c r="H61" s="24">
        <f t="shared" si="19"/>
        <v>233.79999999999998</v>
      </c>
      <c r="I61" s="24">
        <f t="shared" si="20"/>
        <v>250.5</v>
      </c>
      <c r="J61" s="24">
        <f t="shared" si="12"/>
        <v>267.2</v>
      </c>
      <c r="K61" s="30">
        <v>334</v>
      </c>
      <c r="L61" s="24">
        <f t="shared" si="13"/>
        <v>467.59999999999997</v>
      </c>
      <c r="M61" s="24">
        <f t="shared" si="21"/>
        <v>501</v>
      </c>
      <c r="N61" s="24">
        <f t="shared" si="22"/>
        <v>668</v>
      </c>
      <c r="O61" s="24">
        <f t="shared" si="23"/>
        <v>2505</v>
      </c>
    </row>
    <row r="62" spans="1:15" ht="14.1" customHeight="1" x14ac:dyDescent="0.25">
      <c r="A62" s="2">
        <v>32</v>
      </c>
      <c r="B62" s="3" t="s">
        <v>31</v>
      </c>
      <c r="C62" s="27">
        <f t="shared" si="14"/>
        <v>33.700000000000003</v>
      </c>
      <c r="D62" s="27">
        <f t="shared" si="15"/>
        <v>67.400000000000006</v>
      </c>
      <c r="E62" s="24">
        <f t="shared" si="16"/>
        <v>134.80000000000001</v>
      </c>
      <c r="F62" s="24">
        <f t="shared" si="17"/>
        <v>168.5</v>
      </c>
      <c r="G62" s="24">
        <f t="shared" si="18"/>
        <v>222.42000000000002</v>
      </c>
      <c r="H62" s="24">
        <f t="shared" si="19"/>
        <v>235.89999999999998</v>
      </c>
      <c r="I62" s="24">
        <f t="shared" si="20"/>
        <v>252.75</v>
      </c>
      <c r="J62" s="24">
        <f t="shared" si="12"/>
        <v>269.60000000000002</v>
      </c>
      <c r="K62" s="30">
        <v>337</v>
      </c>
      <c r="L62" s="24">
        <f t="shared" si="13"/>
        <v>471.79999999999995</v>
      </c>
      <c r="M62" s="24">
        <f t="shared" si="21"/>
        <v>505.5</v>
      </c>
      <c r="N62" s="24">
        <f t="shared" si="22"/>
        <v>674</v>
      </c>
      <c r="O62" s="24">
        <f t="shared" si="23"/>
        <v>2527.5</v>
      </c>
    </row>
    <row r="63" spans="1:15" ht="14.1" customHeight="1" x14ac:dyDescent="0.25">
      <c r="A63" s="2">
        <v>33</v>
      </c>
      <c r="B63" s="3" t="s">
        <v>32</v>
      </c>
      <c r="C63" s="27">
        <f t="shared" si="14"/>
        <v>34.200000000000003</v>
      </c>
      <c r="D63" s="27">
        <f t="shared" si="15"/>
        <v>68.400000000000006</v>
      </c>
      <c r="E63" s="24">
        <f t="shared" si="16"/>
        <v>136.80000000000001</v>
      </c>
      <c r="F63" s="24">
        <f t="shared" si="17"/>
        <v>171</v>
      </c>
      <c r="G63" s="24">
        <f t="shared" si="18"/>
        <v>225.72</v>
      </c>
      <c r="H63" s="24">
        <f t="shared" si="19"/>
        <v>239.39999999999998</v>
      </c>
      <c r="I63" s="24">
        <f t="shared" si="20"/>
        <v>256.5</v>
      </c>
      <c r="J63" s="24">
        <f t="shared" si="12"/>
        <v>273.60000000000002</v>
      </c>
      <c r="K63" s="30">
        <v>342</v>
      </c>
      <c r="L63" s="24">
        <f t="shared" si="13"/>
        <v>478.79999999999995</v>
      </c>
      <c r="M63" s="24">
        <f t="shared" si="21"/>
        <v>513</v>
      </c>
      <c r="N63" s="24">
        <f t="shared" si="22"/>
        <v>684</v>
      </c>
      <c r="O63" s="24">
        <f t="shared" si="23"/>
        <v>2565</v>
      </c>
    </row>
    <row r="64" spans="1:15" ht="14.1" customHeight="1" x14ac:dyDescent="0.25">
      <c r="A64" s="2">
        <v>34</v>
      </c>
      <c r="B64" s="3" t="s">
        <v>33</v>
      </c>
      <c r="C64" s="27">
        <f t="shared" si="14"/>
        <v>34.800000000000004</v>
      </c>
      <c r="D64" s="27">
        <f t="shared" si="15"/>
        <v>69.600000000000009</v>
      </c>
      <c r="E64" s="24">
        <f t="shared" si="16"/>
        <v>139.20000000000002</v>
      </c>
      <c r="F64" s="24">
        <f t="shared" si="17"/>
        <v>174</v>
      </c>
      <c r="G64" s="24">
        <f t="shared" si="18"/>
        <v>229.68</v>
      </c>
      <c r="H64" s="24">
        <f t="shared" si="19"/>
        <v>243.6</v>
      </c>
      <c r="I64" s="24">
        <f t="shared" si="20"/>
        <v>261</v>
      </c>
      <c r="J64" s="24">
        <f t="shared" si="12"/>
        <v>278.40000000000003</v>
      </c>
      <c r="K64" s="30">
        <v>348</v>
      </c>
      <c r="L64" s="24">
        <f t="shared" si="13"/>
        <v>487.2</v>
      </c>
      <c r="M64" s="24">
        <f t="shared" si="21"/>
        <v>522</v>
      </c>
      <c r="N64" s="24">
        <f t="shared" si="22"/>
        <v>696</v>
      </c>
      <c r="O64" s="24">
        <f t="shared" si="23"/>
        <v>2610</v>
      </c>
    </row>
    <row r="65" spans="1:14" ht="14.25" x14ac:dyDescent="0.2">
      <c r="K65" s="4"/>
    </row>
    <row r="66" spans="1:14" ht="18" x14ac:dyDescent="0.25">
      <c r="B66" s="21" t="s">
        <v>93</v>
      </c>
      <c r="M66" s="5"/>
      <c r="N66"/>
    </row>
    <row r="67" spans="1:14" ht="18.75" thickBot="1" x14ac:dyDescent="0.3">
      <c r="B67" s="22" t="s">
        <v>51</v>
      </c>
      <c r="M67" s="5"/>
      <c r="N67"/>
    </row>
    <row r="68" spans="1:14" ht="13.5" thickBot="1" x14ac:dyDescent="0.25">
      <c r="B68" s="12"/>
      <c r="C68" s="13"/>
      <c r="D68" s="13"/>
      <c r="E68" s="14" t="s">
        <v>47</v>
      </c>
      <c r="F68" s="13"/>
      <c r="G68" s="13"/>
      <c r="H68" s="13"/>
      <c r="I68" s="13"/>
      <c r="J68" s="13"/>
      <c r="K68" s="13"/>
      <c r="L68" s="13"/>
      <c r="M68" s="15"/>
      <c r="N68" s="16"/>
    </row>
    <row r="69" spans="1:14" ht="13.5" thickBot="1" x14ac:dyDescent="0.25">
      <c r="A69" s="1"/>
      <c r="B69" s="7" t="s">
        <v>34</v>
      </c>
      <c r="C69" s="8" t="s">
        <v>35</v>
      </c>
      <c r="D69" s="8" t="s">
        <v>36</v>
      </c>
      <c r="E69" s="8" t="s">
        <v>37</v>
      </c>
      <c r="F69" s="8" t="s">
        <v>38</v>
      </c>
      <c r="G69" s="8" t="s">
        <v>39</v>
      </c>
      <c r="H69" s="8" t="s">
        <v>40</v>
      </c>
      <c r="I69" s="8" t="s">
        <v>41</v>
      </c>
      <c r="J69" s="8" t="s">
        <v>42</v>
      </c>
      <c r="K69" s="9" t="s">
        <v>43</v>
      </c>
      <c r="L69" s="9" t="s">
        <v>44</v>
      </c>
      <c r="M69" s="10" t="s">
        <v>45</v>
      </c>
      <c r="N69" s="11" t="s">
        <v>46</v>
      </c>
    </row>
    <row r="70" spans="1:14" ht="14.1" customHeight="1" x14ac:dyDescent="0.25">
      <c r="A70" s="2">
        <v>1</v>
      </c>
      <c r="B70" s="24">
        <f>J70/0.5*0.05</f>
        <v>32.4</v>
      </c>
      <c r="C70" s="24">
        <f>J70/0.5*0.1</f>
        <v>64.8</v>
      </c>
      <c r="D70" s="24">
        <f>J70/0.5*0.2</f>
        <v>129.6</v>
      </c>
      <c r="E70" s="24">
        <f>J70/0.5*0.22</f>
        <v>142.56</v>
      </c>
      <c r="F70" s="24">
        <f>J70/0.5*0.25</f>
        <v>162</v>
      </c>
      <c r="G70" s="24">
        <f>J70/0.5*0.33</f>
        <v>213.84</v>
      </c>
      <c r="H70" s="24">
        <f>J70/0.5*0.35</f>
        <v>226.79999999999998</v>
      </c>
      <c r="I70" s="24">
        <f>J70/0.5*0.375</f>
        <v>243</v>
      </c>
      <c r="J70" s="25">
        <v>324</v>
      </c>
      <c r="K70" s="24">
        <f>J70/0.5*0.7</f>
        <v>453.59999999999997</v>
      </c>
      <c r="L70" s="24">
        <f>J70/0.5*0.75</f>
        <v>486</v>
      </c>
      <c r="M70" s="24">
        <f>J70/0.5*1</f>
        <v>648</v>
      </c>
      <c r="N70" s="24">
        <f>J70/0.5*3.75</f>
        <v>2430</v>
      </c>
    </row>
    <row r="71" spans="1:14" ht="14.1" customHeight="1" x14ac:dyDescent="0.25">
      <c r="A71" s="56"/>
      <c r="B71" s="57"/>
      <c r="C71" s="57"/>
      <c r="D71" s="57"/>
      <c r="E71" s="57"/>
      <c r="F71" s="57"/>
      <c r="G71" s="57"/>
      <c r="H71" s="57"/>
      <c r="I71" s="57"/>
      <c r="J71" s="58"/>
      <c r="K71" s="57"/>
      <c r="L71" s="57"/>
      <c r="M71" s="57"/>
      <c r="N71" s="57"/>
    </row>
    <row r="72" spans="1:14" ht="21" thickBot="1" x14ac:dyDescent="0.35">
      <c r="E72" s="20" t="s">
        <v>92</v>
      </c>
      <c r="M72" s="5"/>
      <c r="N72"/>
    </row>
    <row r="73" spans="1:14" ht="13.5" thickBot="1" x14ac:dyDescent="0.25">
      <c r="B73" s="12"/>
      <c r="C73" s="13"/>
      <c r="D73" s="13"/>
      <c r="E73" s="14" t="s">
        <v>47</v>
      </c>
      <c r="F73" s="13"/>
      <c r="G73" s="13"/>
      <c r="H73" s="13"/>
      <c r="I73" s="13"/>
      <c r="J73" s="13"/>
      <c r="K73" s="13"/>
      <c r="L73" s="13"/>
      <c r="M73" s="15"/>
      <c r="N73" s="16"/>
    </row>
    <row r="74" spans="1:14" ht="13.5" thickBot="1" x14ac:dyDescent="0.25">
      <c r="A74" s="1"/>
      <c r="B74" s="7" t="s">
        <v>34</v>
      </c>
      <c r="C74" s="8" t="s">
        <v>35</v>
      </c>
      <c r="D74" s="8" t="s">
        <v>36</v>
      </c>
      <c r="E74" s="8" t="s">
        <v>37</v>
      </c>
      <c r="F74" s="8" t="s">
        <v>38</v>
      </c>
      <c r="G74" s="8" t="s">
        <v>39</v>
      </c>
      <c r="H74" s="8" t="s">
        <v>40</v>
      </c>
      <c r="I74" s="8" t="s">
        <v>41</v>
      </c>
      <c r="J74" s="8" t="s">
        <v>42</v>
      </c>
      <c r="K74" s="9" t="s">
        <v>43</v>
      </c>
      <c r="L74" s="9" t="s">
        <v>44</v>
      </c>
      <c r="M74" s="10" t="s">
        <v>45</v>
      </c>
      <c r="N74" s="11" t="s">
        <v>46</v>
      </c>
    </row>
    <row r="75" spans="1:14" ht="14.1" customHeight="1" x14ac:dyDescent="0.25">
      <c r="A75" s="2">
        <v>1</v>
      </c>
      <c r="B75" s="24">
        <f>J75/0.5*0.05</f>
        <v>44.6</v>
      </c>
      <c r="C75" s="24">
        <f>J75/0.5*0.1</f>
        <v>89.2</v>
      </c>
      <c r="D75" s="24">
        <f>J75/0.5*0.2</f>
        <v>178.4</v>
      </c>
      <c r="E75" s="24">
        <f>J75/0.5*0.22</f>
        <v>196.24</v>
      </c>
      <c r="F75" s="24">
        <f>J75/0.5*0.25</f>
        <v>223</v>
      </c>
      <c r="G75" s="24">
        <f>J75/0.5*0.33</f>
        <v>294.36</v>
      </c>
      <c r="H75" s="24">
        <f>J75/0.5*0.35</f>
        <v>312.2</v>
      </c>
      <c r="I75" s="24">
        <f>J75/0.5*0.375</f>
        <v>334.5</v>
      </c>
      <c r="J75" s="25">
        <v>446</v>
      </c>
      <c r="K75" s="24">
        <f>J75/0.5*0.7</f>
        <v>624.4</v>
      </c>
      <c r="L75" s="24">
        <f>J75/0.5*0.75</f>
        <v>669</v>
      </c>
      <c r="M75" s="24">
        <f>J75/0.5*1</f>
        <v>892</v>
      </c>
      <c r="N75" s="24">
        <f>J75/0.5*3.75</f>
        <v>3345</v>
      </c>
    </row>
    <row r="76" spans="1:14" x14ac:dyDescent="0.2">
      <c r="M76" s="5"/>
      <c r="N76"/>
    </row>
    <row r="78" spans="1:14" ht="18.75" thickBot="1" x14ac:dyDescent="0.3">
      <c r="E78" s="23" t="s">
        <v>53</v>
      </c>
    </row>
    <row r="79" spans="1:14" ht="13.5" thickBot="1" x14ac:dyDescent="0.25">
      <c r="B79" s="12"/>
      <c r="C79" s="13"/>
      <c r="D79" s="13"/>
      <c r="E79" s="14" t="s">
        <v>47</v>
      </c>
      <c r="F79" s="13"/>
      <c r="G79" s="13"/>
      <c r="H79" s="13"/>
      <c r="I79" s="13"/>
      <c r="J79" s="13"/>
      <c r="K79" s="13"/>
      <c r="L79" s="13"/>
      <c r="M79" s="15"/>
      <c r="N79" s="16"/>
    </row>
    <row r="80" spans="1:14" ht="13.5" thickBot="1" x14ac:dyDescent="0.25">
      <c r="B80" s="7" t="s">
        <v>34</v>
      </c>
      <c r="C80" s="8" t="s">
        <v>35</v>
      </c>
      <c r="D80" s="8" t="s">
        <v>36</v>
      </c>
      <c r="E80" s="8" t="s">
        <v>37</v>
      </c>
      <c r="F80" s="8" t="s">
        <v>38</v>
      </c>
      <c r="G80" s="8" t="s">
        <v>39</v>
      </c>
      <c r="H80" s="8" t="s">
        <v>40</v>
      </c>
      <c r="I80" s="8" t="s">
        <v>41</v>
      </c>
      <c r="J80" s="8" t="s">
        <v>42</v>
      </c>
      <c r="K80" s="9" t="s">
        <v>43</v>
      </c>
      <c r="L80" s="9" t="s">
        <v>44</v>
      </c>
      <c r="M80" s="10" t="s">
        <v>45</v>
      </c>
      <c r="N80" s="11" t="s">
        <v>46</v>
      </c>
    </row>
    <row r="81" spans="2:14" ht="15" x14ac:dyDescent="0.25">
      <c r="B81" s="6">
        <f>ROUND(J81/0.5*0.05,2)</f>
        <v>11.27</v>
      </c>
      <c r="C81" s="6">
        <f>ROUND(J81/0.5*0.1,2)</f>
        <v>22.53</v>
      </c>
      <c r="D81" s="24">
        <f>J81/0.5*0.2</f>
        <v>45.066640000000007</v>
      </c>
      <c r="E81" s="24">
        <f>J81/0.5*0.22</f>
        <v>49.573304</v>
      </c>
      <c r="F81" s="24">
        <f>J81/0.5*0.25</f>
        <v>56.333300000000001</v>
      </c>
      <c r="G81" s="24">
        <f>J81/0.5*0.33</f>
        <v>74.359956000000011</v>
      </c>
      <c r="H81" s="24">
        <f>J81/0.5*0.35</f>
        <v>78.866619999999998</v>
      </c>
      <c r="I81" s="24">
        <f>J81/0.5*0.375</f>
        <v>84.499949999999998</v>
      </c>
      <c r="J81" s="25">
        <v>112.6666</v>
      </c>
      <c r="K81" s="24">
        <f>J81/0.5*0.7</f>
        <v>157.73324</v>
      </c>
      <c r="L81" s="26">
        <f>J81/0.5*0.75</f>
        <v>168.9999</v>
      </c>
      <c r="M81" s="24">
        <f>J81/0.5*1</f>
        <v>225.33320000000001</v>
      </c>
      <c r="N81" s="24">
        <f>J81/0.5*3.75</f>
        <v>844.99950000000001</v>
      </c>
    </row>
    <row r="83" spans="2:14" x14ac:dyDescent="0.2">
      <c r="B83" t="s">
        <v>91</v>
      </c>
    </row>
  </sheetData>
  <sheetProtection password="CA9C" sheet="1" objects="1" scenarios="1"/>
  <phoneticPr fontId="0" type="noConversion"/>
  <pageMargins left="0.75" right="0.75" top="1" bottom="1" header="0.5" footer="0.5"/>
  <pageSetup paperSize="9" scale="63" orientation="landscape" horizontalDpi="720" verticalDpi="72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K13" sqref="K13"/>
    </sheetView>
  </sheetViews>
  <sheetFormatPr defaultRowHeight="12.75" x14ac:dyDescent="0.2"/>
  <cols>
    <col min="1" max="1" width="4.85546875" style="44" customWidth="1"/>
    <col min="2" max="2" width="56.42578125" customWidth="1"/>
    <col min="4" max="4" width="8.85546875" style="44" customWidth="1"/>
    <col min="5" max="5" width="15.42578125" customWidth="1"/>
  </cols>
  <sheetData>
    <row r="1" spans="1:5" s="40" customFormat="1" ht="15.75" x14ac:dyDescent="0.25">
      <c r="A1" s="45" t="s">
        <v>58</v>
      </c>
      <c r="B1" s="36" t="s">
        <v>59</v>
      </c>
      <c r="C1" s="37" t="s">
        <v>60</v>
      </c>
      <c r="D1" s="38" t="s">
        <v>61</v>
      </c>
      <c r="E1" s="39" t="s">
        <v>62</v>
      </c>
    </row>
    <row r="2" spans="1:5" s="40" customFormat="1" ht="14.1" customHeight="1" x14ac:dyDescent="0.25">
      <c r="A2" s="46">
        <v>1</v>
      </c>
      <c r="B2" s="41" t="s">
        <v>63</v>
      </c>
      <c r="C2" s="42">
        <v>200</v>
      </c>
      <c r="D2" s="43">
        <v>0.5</v>
      </c>
      <c r="E2" s="50">
        <v>243</v>
      </c>
    </row>
    <row r="3" spans="1:5" s="40" customFormat="1" ht="14.1" customHeight="1" x14ac:dyDescent="0.25">
      <c r="A3" s="46">
        <v>2</v>
      </c>
      <c r="B3" s="41" t="s">
        <v>64</v>
      </c>
      <c r="C3" s="42">
        <v>212</v>
      </c>
      <c r="D3" s="43">
        <v>0.5</v>
      </c>
      <c r="E3" s="50">
        <v>243</v>
      </c>
    </row>
    <row r="4" spans="1:5" s="40" customFormat="1" ht="14.1" customHeight="1" x14ac:dyDescent="0.2">
      <c r="A4" s="46">
        <v>3</v>
      </c>
      <c r="B4" s="41" t="s">
        <v>65</v>
      </c>
      <c r="C4" s="42">
        <v>229</v>
      </c>
      <c r="D4" s="43">
        <v>0.5</v>
      </c>
      <c r="E4" s="51">
        <v>446</v>
      </c>
    </row>
    <row r="5" spans="1:5" s="40" customFormat="1" ht="14.1" customHeight="1" x14ac:dyDescent="0.2">
      <c r="A5" s="46">
        <v>4</v>
      </c>
      <c r="B5" s="41" t="s">
        <v>66</v>
      </c>
      <c r="C5" s="42">
        <v>230</v>
      </c>
      <c r="D5" s="43">
        <v>0.5</v>
      </c>
      <c r="E5" s="51">
        <v>446</v>
      </c>
    </row>
    <row r="6" spans="1:5" s="40" customFormat="1" ht="14.1" customHeight="1" x14ac:dyDescent="0.2">
      <c r="A6" s="46">
        <v>5</v>
      </c>
      <c r="B6" s="41" t="s">
        <v>67</v>
      </c>
      <c r="C6" s="42">
        <v>231</v>
      </c>
      <c r="D6" s="43">
        <v>0.5</v>
      </c>
      <c r="E6" s="51">
        <v>446</v>
      </c>
    </row>
    <row r="7" spans="1:5" s="40" customFormat="1" ht="14.1" customHeight="1" x14ac:dyDescent="0.2">
      <c r="A7" s="46">
        <v>6</v>
      </c>
      <c r="B7" s="41" t="s">
        <v>68</v>
      </c>
      <c r="C7" s="42">
        <v>232</v>
      </c>
      <c r="D7" s="43">
        <v>0.5</v>
      </c>
      <c r="E7" s="52">
        <v>324</v>
      </c>
    </row>
    <row r="8" spans="1:5" s="40" customFormat="1" ht="14.1" customHeight="1" x14ac:dyDescent="0.2">
      <c r="A8" s="46">
        <v>7</v>
      </c>
      <c r="B8" s="41" t="s">
        <v>69</v>
      </c>
      <c r="C8" s="42">
        <v>233</v>
      </c>
      <c r="D8" s="43">
        <v>0.5</v>
      </c>
      <c r="E8" s="51">
        <v>446</v>
      </c>
    </row>
    <row r="9" spans="1:5" s="40" customFormat="1" ht="14.1" customHeight="1" x14ac:dyDescent="0.2">
      <c r="A9" s="46">
        <v>8</v>
      </c>
      <c r="B9" s="41" t="s">
        <v>70</v>
      </c>
      <c r="C9" s="42">
        <v>234</v>
      </c>
      <c r="D9" s="43">
        <v>0.5</v>
      </c>
      <c r="E9" s="51">
        <v>446</v>
      </c>
    </row>
    <row r="10" spans="1:5" s="40" customFormat="1" ht="14.1" customHeight="1" x14ac:dyDescent="0.2">
      <c r="A10" s="46">
        <v>9</v>
      </c>
      <c r="B10" s="41" t="s">
        <v>71</v>
      </c>
      <c r="C10" s="42">
        <v>235</v>
      </c>
      <c r="D10" s="43">
        <v>0.5</v>
      </c>
      <c r="E10" s="51">
        <v>446</v>
      </c>
    </row>
    <row r="11" spans="1:5" s="40" customFormat="1" ht="14.1" customHeight="1" x14ac:dyDescent="0.2">
      <c r="A11" s="46">
        <v>10</v>
      </c>
      <c r="B11" s="41" t="s">
        <v>72</v>
      </c>
      <c r="C11" s="42">
        <v>236</v>
      </c>
      <c r="D11" s="43">
        <v>0.5</v>
      </c>
      <c r="E11" s="52">
        <v>324</v>
      </c>
    </row>
    <row r="12" spans="1:5" s="40" customFormat="1" ht="14.1" customHeight="1" x14ac:dyDescent="0.2">
      <c r="A12" s="46">
        <v>11</v>
      </c>
      <c r="B12" s="41" t="s">
        <v>73</v>
      </c>
      <c r="C12" s="42">
        <v>237</v>
      </c>
      <c r="D12" s="43">
        <v>0.5</v>
      </c>
      <c r="E12" s="52">
        <v>324</v>
      </c>
    </row>
    <row r="13" spans="1:5" s="40" customFormat="1" ht="14.1" customHeight="1" x14ac:dyDescent="0.2">
      <c r="A13" s="46">
        <v>12</v>
      </c>
      <c r="B13" s="41" t="s">
        <v>74</v>
      </c>
      <c r="C13" s="42">
        <v>239</v>
      </c>
      <c r="D13" s="43">
        <v>0.5</v>
      </c>
      <c r="E13" s="52">
        <v>324</v>
      </c>
    </row>
    <row r="14" spans="1:5" s="40" customFormat="1" ht="14.1" customHeight="1" x14ac:dyDescent="0.2">
      <c r="A14" s="46">
        <v>13</v>
      </c>
      <c r="B14" s="41" t="s">
        <v>75</v>
      </c>
      <c r="C14" s="42">
        <v>242</v>
      </c>
      <c r="D14" s="43">
        <v>0.5</v>
      </c>
      <c r="E14" s="52">
        <v>324</v>
      </c>
    </row>
    <row r="15" spans="1:5" s="40" customFormat="1" ht="14.1" customHeight="1" x14ac:dyDescent="0.2">
      <c r="A15" s="46">
        <v>14</v>
      </c>
      <c r="B15" s="41" t="s">
        <v>76</v>
      </c>
      <c r="C15" s="42">
        <v>251</v>
      </c>
      <c r="D15" s="43">
        <v>0.5</v>
      </c>
      <c r="E15" s="52">
        <v>324</v>
      </c>
    </row>
    <row r="16" spans="1:5" s="40" customFormat="1" ht="14.1" customHeight="1" x14ac:dyDescent="0.2">
      <c r="A16" s="46">
        <v>15</v>
      </c>
      <c r="B16" s="41" t="s">
        <v>77</v>
      </c>
      <c r="C16" s="42">
        <v>252</v>
      </c>
      <c r="D16" s="43">
        <v>0.5</v>
      </c>
      <c r="E16" s="52">
        <v>324</v>
      </c>
    </row>
    <row r="17" spans="1:5" s="40" customFormat="1" ht="14.1" customHeight="1" x14ac:dyDescent="0.2">
      <c r="A17" s="46">
        <v>16</v>
      </c>
      <c r="B17" s="41" t="s">
        <v>78</v>
      </c>
      <c r="C17" s="42">
        <v>280</v>
      </c>
      <c r="D17" s="43">
        <v>0.5</v>
      </c>
      <c r="E17" s="52">
        <v>324</v>
      </c>
    </row>
    <row r="18" spans="1:5" s="40" customFormat="1" ht="14.1" customHeight="1" x14ac:dyDescent="0.2">
      <c r="A18" s="46">
        <v>17</v>
      </c>
      <c r="B18" s="41" t="s">
        <v>79</v>
      </c>
      <c r="C18" s="42">
        <v>440</v>
      </c>
      <c r="D18" s="43">
        <v>0.5</v>
      </c>
      <c r="E18" s="51">
        <v>112.6666</v>
      </c>
    </row>
    <row r="19" spans="1:5" s="40" customFormat="1" ht="14.1" customHeight="1" x14ac:dyDescent="0.2">
      <c r="A19" s="46">
        <v>18</v>
      </c>
      <c r="B19" s="41" t="s">
        <v>80</v>
      </c>
      <c r="C19" s="42">
        <v>441</v>
      </c>
      <c r="D19" s="43">
        <v>0.5</v>
      </c>
      <c r="E19" s="51">
        <v>112.6666</v>
      </c>
    </row>
    <row r="20" spans="1:5" s="40" customFormat="1" ht="14.1" customHeight="1" x14ac:dyDescent="0.2">
      <c r="A20" s="46">
        <v>19</v>
      </c>
      <c r="B20" s="41" t="s">
        <v>81</v>
      </c>
      <c r="C20" s="42">
        <v>442</v>
      </c>
      <c r="D20" s="43">
        <v>0.5</v>
      </c>
      <c r="E20" s="51">
        <v>112.6666</v>
      </c>
    </row>
    <row r="21" spans="1:5" s="40" customFormat="1" ht="14.1" customHeight="1" x14ac:dyDescent="0.2">
      <c r="A21" s="46">
        <v>20</v>
      </c>
      <c r="B21" s="41" t="s">
        <v>82</v>
      </c>
      <c r="C21" s="42">
        <v>443</v>
      </c>
      <c r="D21" s="43">
        <v>0.5</v>
      </c>
      <c r="E21" s="51">
        <v>112.6666</v>
      </c>
    </row>
    <row r="22" spans="1:5" s="40" customFormat="1" ht="14.1" customHeight="1" x14ac:dyDescent="0.2">
      <c r="A22" s="46">
        <v>21</v>
      </c>
      <c r="B22" s="41" t="s">
        <v>83</v>
      </c>
      <c r="C22" s="42">
        <v>450</v>
      </c>
      <c r="D22" s="43">
        <v>0.5</v>
      </c>
      <c r="E22" s="51">
        <v>112.6666</v>
      </c>
    </row>
    <row r="23" spans="1:5" s="40" customFormat="1" ht="14.1" customHeight="1" x14ac:dyDescent="0.2">
      <c r="A23" s="46">
        <v>22</v>
      </c>
      <c r="B23" s="41" t="s">
        <v>84</v>
      </c>
      <c r="C23" s="42">
        <v>451</v>
      </c>
      <c r="D23" s="43">
        <v>0.5</v>
      </c>
      <c r="E23" s="51">
        <v>112.6666</v>
      </c>
    </row>
    <row r="24" spans="1:5" s="40" customFormat="1" ht="14.1" customHeight="1" x14ac:dyDescent="0.2">
      <c r="A24" s="46">
        <v>23</v>
      </c>
      <c r="B24" s="41" t="s">
        <v>85</v>
      </c>
      <c r="C24" s="42">
        <v>452</v>
      </c>
      <c r="D24" s="43">
        <v>0.5</v>
      </c>
      <c r="E24" s="51">
        <v>112.6666</v>
      </c>
    </row>
    <row r="25" spans="1:5" s="40" customFormat="1" ht="14.1" customHeight="1" x14ac:dyDescent="0.2">
      <c r="A25" s="46">
        <v>24</v>
      </c>
      <c r="B25" s="41" t="s">
        <v>86</v>
      </c>
      <c r="C25" s="42">
        <v>453</v>
      </c>
      <c r="D25" s="43">
        <v>0.5</v>
      </c>
      <c r="E25" s="51">
        <v>112.6666</v>
      </c>
    </row>
    <row r="26" spans="1:5" ht="13.5" thickBot="1" x14ac:dyDescent="0.25"/>
    <row r="27" spans="1:5" ht="48" x14ac:dyDescent="0.2">
      <c r="B27" s="54" t="s">
        <v>89</v>
      </c>
    </row>
    <row r="28" spans="1:5" ht="13.5" thickBot="1" x14ac:dyDescent="0.25">
      <c r="B28" s="55" t="s">
        <v>88</v>
      </c>
    </row>
  </sheetData>
  <phoneticPr fontId="0" type="noConversion"/>
  <pageMargins left="0.75" right="0.75" top="1" bottom="1" header="0.5" footer="0.5"/>
  <pageSetup paperSize="9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</vt:lpstr>
      <vt:lpstr>коды</vt:lpstr>
      <vt:lpstr>цены!Область_печати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nsp</dc:creator>
  <cp:lastModifiedBy>WS</cp:lastModifiedBy>
  <cp:lastPrinted>2014-03-03T22:59:46Z</cp:lastPrinted>
  <dcterms:created xsi:type="dcterms:W3CDTF">2013-01-08T14:00:49Z</dcterms:created>
  <dcterms:modified xsi:type="dcterms:W3CDTF">2020-12-21T10:32:26Z</dcterms:modified>
</cp:coreProperties>
</file>